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افشای پرتفوی صندوق ها\1405\شهریور 06\"/>
    </mc:Choice>
  </mc:AlternateContent>
  <xr:revisionPtr revIDLastSave="0" documentId="13_ncr:1_{2A262309-1962-49DC-A480-2E992B613F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سود اوراق بهادار" sheetId="17" r:id="rId16"/>
    <sheet name="سود سپرده بانکی" sheetId="18" r:id="rId17"/>
    <sheet name="درآمد ناشی از فروش" sheetId="19" r:id="rId18"/>
    <sheet name="درآمد ناشی از تغییر قیمت اوراق" sheetId="21" r:id="rId19"/>
  </sheets>
  <definedNames>
    <definedName name="_xlnm.Print_Area" localSheetId="4">اوراق!$A$1:$AM$32</definedName>
    <definedName name="_xlnm.Print_Area" localSheetId="2">'اوراق مشتقه'!$A$1:$AX$19</definedName>
    <definedName name="_xlnm.Print_Area" localSheetId="5">'تعدیل قیمت'!$A$1:$N$30</definedName>
    <definedName name="_xlnm.Print_Area" localSheetId="7">درآمد!$A$1:$K$13</definedName>
    <definedName name="_xlnm.Print_Area" localSheetId="12">'درآمد سپرده بانکی'!$A$1:$G$18</definedName>
    <definedName name="_xlnm.Print_Area" localSheetId="10">'درآمد سرمایه گذاری در اوراق به'!$A$1:$S$36</definedName>
    <definedName name="_xlnm.Print_Area" localSheetId="8">'درآمد سرمایه گذاری در سهام'!$A$1:$X$71</definedName>
    <definedName name="_xlnm.Print_Area" localSheetId="9">'درآمد سرمایه گذاری در صندوق'!$A$1:$X$23</definedName>
    <definedName name="_xlnm.Print_Area" localSheetId="14">'درآمد سود سهام'!$A$1:$T$25</definedName>
    <definedName name="_xlnm.Print_Area" localSheetId="18">'درآمد ناشی از تغییر قیمت اوراق'!$A$1:$S$98</definedName>
    <definedName name="_xlnm.Print_Area" localSheetId="17">'درآمد ناشی از فروش'!$A$1:$S$27</definedName>
    <definedName name="_xlnm.Print_Area" localSheetId="13">'سایر درآمدها'!$A$1:$G$11</definedName>
    <definedName name="_xlnm.Print_Area" localSheetId="6">سپرده!$A$1:$M$21</definedName>
    <definedName name="_xlnm.Print_Area" localSheetId="1">سهام!$A$1:$AC$65</definedName>
    <definedName name="_xlnm.Print_Area" localSheetId="15">'سود اوراق بهادار'!$A$1:$U$34</definedName>
    <definedName name="_xlnm.Print_Area" localSheetId="16">'سود سپرده بانکی'!$A$1:$N$18</definedName>
    <definedName name="_xlnm.Print_Area" localSheetId="0">'صورت وضعیت'!$A$1:$B$35</definedName>
    <definedName name="_xlnm.Print_Area" localSheetId="11">'مبالغ تخصیصی اوراق'!$A$1:$R$26</definedName>
    <definedName name="_xlnm.Print_Area" localSheetId="3">'واحدهای صندوق'!$A$1:$AB$20</definedName>
  </definedNames>
  <calcPr calcId="191029"/>
</workbook>
</file>

<file path=xl/calcChain.xml><?xml version="1.0" encoding="utf-8"?>
<calcChain xmlns="http://schemas.openxmlformats.org/spreadsheetml/2006/main">
  <c r="J25" i="12" l="1"/>
  <c r="L25" i="12"/>
  <c r="F13" i="8"/>
  <c r="J13" i="8"/>
  <c r="J12" i="8"/>
  <c r="J11" i="8"/>
  <c r="J10" i="8"/>
  <c r="J9" i="8"/>
  <c r="J8" i="8"/>
  <c r="H9" i="8"/>
  <c r="H10" i="8"/>
  <c r="H11" i="8"/>
  <c r="H12" i="8"/>
  <c r="H8" i="8"/>
  <c r="H13" i="8" s="1"/>
  <c r="F12" i="8"/>
  <c r="L16" i="12" l="1"/>
  <c r="L20" i="12"/>
  <c r="J24" i="12"/>
  <c r="J23" i="12"/>
  <c r="L19" i="12"/>
  <c r="L18" i="12"/>
  <c r="L21" i="12"/>
  <c r="L17" i="12"/>
  <c r="J22" i="12"/>
  <c r="J21" i="12"/>
  <c r="J20" i="12"/>
  <c r="J19" i="12"/>
  <c r="J18" i="12"/>
  <c r="J15" i="12"/>
  <c r="J14" i="12"/>
  <c r="J13" i="12"/>
  <c r="J12" i="12"/>
  <c r="J11" i="12"/>
  <c r="J10" i="12"/>
  <c r="J9" i="12"/>
  <c r="J8" i="12"/>
  <c r="T34" i="17" l="1"/>
  <c r="P34" i="17"/>
  <c r="N34" i="17"/>
  <c r="J34" i="17"/>
  <c r="E18" i="13"/>
  <c r="F18" i="13"/>
  <c r="F11" i="8" s="1"/>
  <c r="D18" i="13"/>
  <c r="K30" i="6"/>
  <c r="F9" i="8"/>
  <c r="F8" i="8"/>
  <c r="F10" i="8"/>
  <c r="E21" i="7"/>
  <c r="F21" i="7"/>
  <c r="G21" i="7"/>
  <c r="H21" i="7"/>
  <c r="I21" i="7"/>
  <c r="J21" i="7"/>
  <c r="K21" i="7"/>
  <c r="L21" i="7"/>
  <c r="D21" i="7"/>
</calcChain>
</file>

<file path=xl/sharedStrings.xml><?xml version="1.0" encoding="utf-8"?>
<sst xmlns="http://schemas.openxmlformats.org/spreadsheetml/2006/main" count="1015" uniqueCount="367">
  <si>
    <t>صندوق سرمایه‌گذاری گنجینه یکم آوید</t>
  </si>
  <si>
    <t>صورت وضعیت پرتفوی</t>
  </si>
  <si>
    <t>برای ماه منتهی به 1405/06/31</t>
  </si>
  <si>
    <t>-1</t>
  </si>
  <si>
    <t>سرمایه گذاری ها</t>
  </si>
  <si>
    <t>-1-1</t>
  </si>
  <si>
    <t>سرمایه گذاری در سهام و حق تقدم سهام</t>
  </si>
  <si>
    <t>1405/05/31</t>
  </si>
  <si>
    <t>تغییرات طی دوره</t>
  </si>
  <si>
    <t>1405/06/31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</si>
  <si>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</si>
  <si>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</si>
  <si>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</si>
  <si>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</si>
  <si>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</si>
  <si>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</si>
  <si>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</si>
  <si>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</si>
  <si>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</si>
  <si>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احیا استیل فولاد بافت</t>
  </si>
  <si>
    <t>بانک ملت</t>
  </si>
  <si>
    <t>پالایش نفت اصفهان</t>
  </si>
  <si>
    <t>پالایش نفت بندرعباس</t>
  </si>
  <si>
    <t>پالایش نفت تهران</t>
  </si>
  <si>
    <t>پاکدیس</t>
  </si>
  <si>
    <t>پاکسان‌</t>
  </si>
  <si>
    <t>پتروشیمی اروند</t>
  </si>
  <si>
    <t>پتروشیمی بوعلی سینا</t>
  </si>
  <si>
    <t>پتروشیمی پردیس</t>
  </si>
  <si>
    <t>پتروشیمی نوری</t>
  </si>
  <si>
    <t>پتروشیمی‌شیراز</t>
  </si>
  <si>
    <t>پخش البرز</t>
  </si>
  <si>
    <t>تامین سرمایه امین</t>
  </si>
  <si>
    <t>ح . پاکسان‌</t>
  </si>
  <si>
    <t>داروسازی دانا</t>
  </si>
  <si>
    <t>داروسازی کاسپین تامین</t>
  </si>
  <si>
    <t>س. نفت و گاز و پتروشیمی تأمین</t>
  </si>
  <si>
    <t>س.سهام عدالت استان خراسان رضوی</t>
  </si>
  <si>
    <t>س.سهام عدالت استان مازندران</t>
  </si>
  <si>
    <t>س.سهام عدالت استان کرمان</t>
  </si>
  <si>
    <t>س.سهام عدالت استان کرمانشاه</t>
  </si>
  <si>
    <t>س.عدالت ا. کهگیلویه وبویراحمد</t>
  </si>
  <si>
    <t>سرمایه گذاری تامین اجتماعی</t>
  </si>
  <si>
    <t>سرمایه‌گذاری‌صندوق‌بازنشستگی‌</t>
  </si>
  <si>
    <t>سرمایه‌گذاری‌غدیر(هلدینگ‌</t>
  </si>
  <si>
    <t>سیمرغ</t>
  </si>
  <si>
    <t>شرکت س استان آذربایجان شرقی</t>
  </si>
  <si>
    <t>شرکت س استان آذربایجان غربی</t>
  </si>
  <si>
    <t>شرکت س استان اردبیل</t>
  </si>
  <si>
    <t>شرکت س استان اصفهان</t>
  </si>
  <si>
    <t>شرکت س استان ایلام</t>
  </si>
  <si>
    <t>شرکت س استان خراسان جنوبی</t>
  </si>
  <si>
    <t>شرکت س استان خراسان شمالی</t>
  </si>
  <si>
    <t>شرکت س استان خوزستان</t>
  </si>
  <si>
    <t>شرکت س استان زنجان</t>
  </si>
  <si>
    <t>شرکت س استان سیستان وبلوچستان</t>
  </si>
  <si>
    <t>شرکت س استان فارس</t>
  </si>
  <si>
    <t>شرکت س استان قم</t>
  </si>
  <si>
    <t>شرکت س استان گیلان</t>
  </si>
  <si>
    <t>شرکت س استان همدان</t>
  </si>
  <si>
    <t>شرکت س استان کردستان</t>
  </si>
  <si>
    <t>شرکت س استان یزد</t>
  </si>
  <si>
    <t>شرکت صنایع غذایی مینو شرق</t>
  </si>
  <si>
    <t>صنایع پتروشیمی خلیج فارس</t>
  </si>
  <si>
    <t>صنایع شیمیایی کیمیاگران امروز</t>
  </si>
  <si>
    <t>فولاد آلیاژی ایران</t>
  </si>
  <si>
    <t>فولاد هرمزگان جنوب</t>
  </si>
  <si>
    <t>گروه مالی صبا تامین</t>
  </si>
  <si>
    <t>گسترش صنایع روی ایرانیان</t>
  </si>
  <si>
    <t>ملی‌ صنایع‌ مس‌ ایران‌</t>
  </si>
  <si>
    <t>ذوب گران رنگین فلز</t>
  </si>
  <si>
    <t>گروه پتروشیمی تابان فردا</t>
  </si>
  <si>
    <t>داروسازی شهید قاضی</t>
  </si>
  <si>
    <t>صنعتی معدنی سیمان تجارت مهریز</t>
  </si>
  <si>
    <t>تولید نیروی برق سبز منجیل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</si>
  <si>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</si>
  <si>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</si>
  <si>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</si>
  <si>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</si>
  <si>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</si>
  <si>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</si>
  <si>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</si>
  <si>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اختيارف.ت.هرمز-2324-060218</t>
  </si>
  <si>
    <t>1406/02/18</t>
  </si>
  <si>
    <t>اختیارف.ت.دقاضی-28289-0606</t>
  </si>
  <si>
    <t>1406/06/15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</si>
  <si>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</si>
  <si>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</si>
  <si>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</si>
  <si>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</si>
  <si>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</si>
  <si>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اختيارخ.ت.هرمز-2377-060318</t>
  </si>
  <si>
    <t>اختیار خرید</t>
  </si>
  <si>
    <t>موقعیت فروش</t>
  </si>
  <si>
    <t>-</t>
  </si>
  <si>
    <t>1406/03/18</t>
  </si>
  <si>
    <t>اختیارخ.ت.دقاضی-26732-0607</t>
  </si>
  <si>
    <t>1406/07/18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</si>
  <si>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</si>
  <si>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</si>
  <si>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</si>
  <si>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</si>
  <si>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</si>
  <si>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</si>
  <si>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</si>
  <si>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</si>
  <si>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پالایشی یکم-سهام</t>
  </si>
  <si>
    <t>صندوق س صنایع آروین1-بخشی</t>
  </si>
  <si>
    <t>صندوق س. مشترک امین آوید-س</t>
  </si>
  <si>
    <t>صندوق س.بخشی صنایع پاداش-ب</t>
  </si>
  <si>
    <t>صندوق س.بخشی کیان3-ب</t>
  </si>
  <si>
    <t>صندوق س.پشتوانه طلای پاداش</t>
  </si>
  <si>
    <t>صندوق س.دی سهام-سهام</t>
  </si>
  <si>
    <t>صندوق س.كالاي زمرد بيدار</t>
  </si>
  <si>
    <t>صندوق س.مبتنی بر کالای فارابی</t>
  </si>
  <si>
    <t>صندوق س.کالای پاداش1</t>
  </si>
  <si>
    <t>صندوق سرمایه گذاری طلای نور امین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</si>
  <si>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</si>
  <si>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</si>
  <si>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</si>
  <si>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</si>
  <si>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</si>
  <si>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</si>
  <si>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</si>
  <si>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</si>
  <si>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</si>
  <si>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اسنادخزانه-م4بودجه02-051021</t>
  </si>
  <si>
    <t>بله</t>
  </si>
  <si>
    <t>1402/12/15</t>
  </si>
  <si>
    <t>1405/10/21</t>
  </si>
  <si>
    <t>صکوک اجاره تاصیکو810-بدون ضامن</t>
  </si>
  <si>
    <t>1404/10/16</t>
  </si>
  <si>
    <t>1408/10/16</t>
  </si>
  <si>
    <t>صکوک مرابحه دابور92-3ماهه23%</t>
  </si>
  <si>
    <t>1405/02/09</t>
  </si>
  <si>
    <t>1409/02/09</t>
  </si>
  <si>
    <t>صکوک مرابحه دارو901-بدون ضامن</t>
  </si>
  <si>
    <t>1405/01/08</t>
  </si>
  <si>
    <t>1409/01/08</t>
  </si>
  <si>
    <t>صکوک مرابحه دارو904-3ماهه23%</t>
  </si>
  <si>
    <t>1405/04/28</t>
  </si>
  <si>
    <t>1409/04/28</t>
  </si>
  <si>
    <t>مرابحه پارس میکاکیش060708</t>
  </si>
  <si>
    <t>1402/07/08</t>
  </si>
  <si>
    <t>1406/07/08</t>
  </si>
  <si>
    <t>مرابحه داروسازی داناامین090520</t>
  </si>
  <si>
    <t>1405/05/20</t>
  </si>
  <si>
    <t>1409/05/20</t>
  </si>
  <si>
    <t>مرابحه داروسازی شهیدقاضی070917</t>
  </si>
  <si>
    <t>1403/09/17</t>
  </si>
  <si>
    <t>1407/09/17</t>
  </si>
  <si>
    <t>مرابحه س. و توسعه کیش14050724</t>
  </si>
  <si>
    <t>1401/07/24</t>
  </si>
  <si>
    <t>1405/07/24</t>
  </si>
  <si>
    <t>مرابحه عام دولت186-ش.خ051124</t>
  </si>
  <si>
    <t>1403/07/24</t>
  </si>
  <si>
    <t>1405/11/24</t>
  </si>
  <si>
    <t>مرابحه عام دولت223-ش.خ070431</t>
  </si>
  <si>
    <t>1404/04/31</t>
  </si>
  <si>
    <t>1407/04/31</t>
  </si>
  <si>
    <t>مرابحه عام دولت232-ش.خ070725</t>
  </si>
  <si>
    <t>1404/06/25</t>
  </si>
  <si>
    <t>1407/07/25</t>
  </si>
  <si>
    <t>مرابحه عام دولت234-ش.خ070808</t>
  </si>
  <si>
    <t>1404/07/08</t>
  </si>
  <si>
    <t>1407/08/08</t>
  </si>
  <si>
    <t>مرابحه عام دولت235-ش.خ060915</t>
  </si>
  <si>
    <t>1404/07/15</t>
  </si>
  <si>
    <t>1406/09/15</t>
  </si>
  <si>
    <t>مرابحه عام دولت248-ش.خ060727</t>
  </si>
  <si>
    <t>1404/08/27</t>
  </si>
  <si>
    <t>1406/07/27</t>
  </si>
  <si>
    <t>مرابحه عام دولت254-ش.خ070911</t>
  </si>
  <si>
    <t>1404/09/11</t>
  </si>
  <si>
    <t>1407/09/11</t>
  </si>
  <si>
    <t>مرابحه عام دولت265-ش.خ070430</t>
  </si>
  <si>
    <t>1404/10/30</t>
  </si>
  <si>
    <t>1407/04/30</t>
  </si>
  <si>
    <t>مرابحه عام دولت271-ش.خ070628</t>
  </si>
  <si>
    <t>1404/11/28</t>
  </si>
  <si>
    <t>1407/06/28</t>
  </si>
  <si>
    <t>مرابحه عام دولت274-ش.خ071105</t>
  </si>
  <si>
    <t>1404/12/05</t>
  </si>
  <si>
    <t>1407/11/05</t>
  </si>
  <si>
    <t>مرابحه عام دولت298-ش.خ080414</t>
  </si>
  <si>
    <t>1405/05/14</t>
  </si>
  <si>
    <t>1408/04/14</t>
  </si>
  <si>
    <t>مشارکت ش بجنورد72-3ماهه23%</t>
  </si>
  <si>
    <t>1403/12/28</t>
  </si>
  <si>
    <t>1407/12/28</t>
  </si>
  <si>
    <t>صکوک اجاره فارس086-بدون ضامن</t>
  </si>
  <si>
    <t>1404/06/24</t>
  </si>
  <si>
    <t>1408/06/24</t>
  </si>
  <si>
    <t>شهرداری مشهد</t>
  </si>
  <si>
    <t>خیر</t>
  </si>
  <si>
    <t>1405/02/31</t>
  </si>
  <si>
    <t>1409/02/31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</si>
  <si>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</si>
  <si>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</si>
  <si>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</si>
  <si>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</si>
  <si>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</si>
  <si>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</si>
  <si>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</si>
  <si>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</si>
  <si>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-10.00%</t>
  </si>
  <si>
    <t>سایر</t>
  </si>
  <si>
    <t>0.56%</t>
  </si>
  <si>
    <t>3.11%</t>
  </si>
  <si>
    <t>3.68%</t>
  </si>
  <si>
    <t>3.02%</t>
  </si>
  <si>
    <t>1.56%</t>
  </si>
  <si>
    <t>5.60%</t>
  </si>
  <si>
    <t>1.97%</t>
  </si>
  <si>
    <t>0.04%</t>
  </si>
  <si>
    <t>2.92%</t>
  </si>
  <si>
    <t>0.34%</t>
  </si>
  <si>
    <t>-0.80%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</si>
  <si>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</si>
  <si>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</si>
  <si>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</si>
  <si>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</si>
  <si>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</si>
  <si>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</si>
  <si>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</si>
  <si>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</si>
  <si>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</si>
  <si>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</si>
  <si>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</si>
  <si>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</si>
  <si>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</si>
  <si>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</si>
  <si>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</si>
  <si>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</si>
  <si>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</si>
  <si>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</si>
  <si>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</si>
  <si>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</si>
  <si>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</si>
  <si>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</si>
  <si>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</si>
  <si>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</si>
  <si>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</si>
  <si>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</si>
  <si>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</si>
  <si>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</si>
  <si>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</si>
  <si>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</si>
  <si>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</si>
  <si>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گروه صنعتی درپاد تبریز</t>
  </si>
  <si>
    <t>بیمه اتکایی امین</t>
  </si>
  <si>
    <t>ح . تامین سرمایه امین</t>
  </si>
  <si>
    <t>نیان باتری خاوران</t>
  </si>
  <si>
    <t>س. و توسعه صنایع لاستیک</t>
  </si>
  <si>
    <t>آلیاژ گستر هامون</t>
  </si>
  <si>
    <t>-2-2</t>
  </si>
  <si>
    <t>درآمد حاصل از سرمایه­گذاری در واحدهای صندوق</t>
  </si>
  <si>
    <t>درآمد سود صندوق</t>
  </si>
  <si>
    <t>صندوق س.پشتوانه طلا زرفام آشنا</t>
  </si>
  <si>
    <t>صندوق امین آوید</t>
  </si>
  <si>
    <t>صندوق س.پشتوانه طلا نهایت نگر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</si>
  <si>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</si>
  <si>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</si>
  <si>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</si>
  <si>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</si>
  <si>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اجاره تامین اجتماعی14050509</t>
  </si>
  <si>
    <t>مرابحه عام دولت 166-ش.خ050419</t>
  </si>
  <si>
    <t>صکوک اجاره صند502-بدون ضامن</t>
  </si>
  <si>
    <t>مرابحه عام دولت162-ش.خ050329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</si>
  <si>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</si>
  <si>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</si>
  <si>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</si>
  <si>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</si>
  <si>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</si>
  <si>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</si>
  <si>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</si>
  <si>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</si>
  <si>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</si>
  <si>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مدیر صندوق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</si>
  <si>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</si>
  <si>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</si>
  <si>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</si>
  <si>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</si>
  <si>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</si>
  <si>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</si>
  <si>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</si>
  <si>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</si>
  <si>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</si>
  <si>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</si>
  <si>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</si>
  <si>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</si>
  <si>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</si>
  <si>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</si>
  <si>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1405/04/30</t>
  </si>
  <si>
    <t>1405/04/31</t>
  </si>
  <si>
    <t>1405/03/27</t>
  </si>
  <si>
    <t>1405/05/18</t>
  </si>
  <si>
    <t>1405/06/25</t>
  </si>
  <si>
    <t>1405/06/23</t>
  </si>
  <si>
    <t>1405/03/31</t>
  </si>
  <si>
    <t>1405/05/06</t>
  </si>
  <si>
    <t>1405/04/23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</si>
  <si>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</si>
  <si>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</si>
  <si>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</si>
  <si>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</si>
  <si>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</si>
  <si>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1405/04/19</t>
  </si>
  <si>
    <t>1405/03/29</t>
  </si>
  <si>
    <t>1405/05/09</t>
  </si>
  <si>
    <t>1405/02/10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</si>
  <si>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</si>
  <si>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</si>
  <si>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</si>
  <si>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</si>
  <si>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</si>
  <si>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</si>
  <si>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</si>
  <si>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ظهرمز06031</t>
  </si>
  <si>
    <t>ظدقاضی06071</t>
  </si>
  <si>
    <t>سپرده بانک ملی</t>
  </si>
  <si>
    <t>سپرده بانک دی</t>
  </si>
  <si>
    <t>سپرده بانک شهر</t>
  </si>
  <si>
    <t>سپرده بانک صادرات</t>
  </si>
  <si>
    <t>سپرده بانک گردشگری</t>
  </si>
  <si>
    <t>سپرده موسسه اعتباری ملل</t>
  </si>
  <si>
    <t>سپرده بانک اقتصادنوین</t>
  </si>
  <si>
    <t>سپرده بانک پاسارگاد</t>
  </si>
  <si>
    <t>سپرده بانک تجارت</t>
  </si>
  <si>
    <t>سپرده بانک خاورمیانه</t>
  </si>
  <si>
    <t>سپرده بانک سپه</t>
  </si>
  <si>
    <t>سپرده بانک ملت</t>
  </si>
  <si>
    <t>سپرده  موسسه اعتباری ملل</t>
  </si>
  <si>
    <t>شرکت تامین سرمایه امین</t>
  </si>
  <si>
    <t xml:space="preserve">صکوک اجاره تاصیکو810-بدون ضامن </t>
  </si>
  <si>
    <t>از 1405/01/01 الی 1405/10/16</t>
  </si>
  <si>
    <t>از 1405/01/01 الی 1405/05/09</t>
  </si>
  <si>
    <t>از 1405/03/26 الی 1405/05/09</t>
  </si>
  <si>
    <t>پارس میکا کیش</t>
  </si>
  <si>
    <t>از 1405/01/01 الی 1405/12/29</t>
  </si>
  <si>
    <t>داروسازی شهید قاضی (دقاضی07)</t>
  </si>
  <si>
    <t>از 1405/01/01 الی 1405/12/17</t>
  </si>
  <si>
    <t>کیش 05</t>
  </si>
  <si>
    <t>از 1405/01/01 الی 1405/07/24</t>
  </si>
  <si>
    <t>صکوک اجاره (صند 502)</t>
  </si>
  <si>
    <t>از 1405/01/01 الی 1405/02/10</t>
  </si>
  <si>
    <t>سازمان تامین اجتماعی</t>
  </si>
  <si>
    <t>مرابحه عام دولت254</t>
  </si>
  <si>
    <t>از 1405/01/01 الی 1405/01/19</t>
  </si>
  <si>
    <t>شرکت گروه خدمات بازار سرمایه آبان</t>
  </si>
  <si>
    <t xml:space="preserve"> اختیارف.ت.هرمز-2496-060218 </t>
  </si>
  <si>
    <t>از 1405/01/01 الی 1405/02/18</t>
  </si>
  <si>
    <t>از 1405/01/09 الی 1406/01/08</t>
  </si>
  <si>
    <t xml:space="preserve">صکوک مرابحه دابور92-3ماهه23% </t>
  </si>
  <si>
    <t>از 1405/02/09 الی 1406/02/09</t>
  </si>
  <si>
    <t xml:space="preserve"> صکوک مرابحه دارو904-3ماهه23%</t>
  </si>
  <si>
    <t>از 1405/04/28 لغایت 1406/04/28</t>
  </si>
  <si>
    <t>داروسازی داناامین090520</t>
  </si>
  <si>
    <t>از 1405/05/20 لغایت 1406/05/20</t>
  </si>
  <si>
    <t>اوراق مشارکت ش بجنورد72-3ماهه23%</t>
  </si>
  <si>
    <t>از 1405/05/03 لغایت 1406/05/03</t>
  </si>
  <si>
    <t>اوراق مشارکت صکوک اجاره فارس086-بدون ضامن</t>
  </si>
  <si>
    <t>از 1405/06/31 لغایت 1406/06/31</t>
  </si>
  <si>
    <t>از 1405/06/25 لغایت 1406/06/25</t>
  </si>
  <si>
    <t>تبعی دقاضی</t>
  </si>
  <si>
    <t>از 1405/06/17 لغایت 1406/06/17</t>
  </si>
  <si>
    <t>مدت نگهداری ( قرارداد)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</si>
</sst>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17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2"/>
      <name val="B Mitra"/>
      <charset val="178"/>
    </font>
    <font>
      <sz val="10"/>
      <color rgb="FF000000"/>
      <name val="B Nazanin"/>
      <charset val="178"/>
    </font>
    <font>
      <sz val="11"/>
      <color theme="1"/>
      <name val="B Nazanin"/>
      <charset val="178"/>
    </font>
    <font>
      <sz val="12"/>
      <color theme="1"/>
      <name val="B Mitra"/>
      <charset val="178"/>
    </font>
    <font>
      <sz val="12"/>
      <color theme="1"/>
      <name val="B Nazanin"/>
      <charset val="178"/>
    </font>
    <font>
      <sz val="11"/>
      <color theme="1"/>
      <name val="B Mitra"/>
      <charset val="178"/>
    </font>
    <font>
      <sz val="10"/>
      <color rgb="FF8E8E93"/>
      <name val="IRANSans"/>
      <family val="2"/>
    </font>
    <font>
      <sz val="8"/>
      <name val="Arial"/>
      <family val="2"/>
    </font>
    <font>
      <sz val="16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02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3" fontId="5" fillId="0" borderId="5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vertical="top"/>
    </xf>
    <xf numFmtId="0" fontId="5" fillId="0" borderId="4" xfId="0" applyFont="1" applyFill="1" applyBorder="1" applyAlignment="1">
      <alignment vertical="top"/>
    </xf>
    <xf numFmtId="0" fontId="5" fillId="0" borderId="0" xfId="0" applyFont="1" applyFill="1" applyBorder="1" applyAlignment="1">
      <alignment vertical="top"/>
    </xf>
    <xf numFmtId="3" fontId="5" fillId="0" borderId="0" xfId="0" applyNumberFormat="1" applyFont="1" applyFill="1" applyBorder="1" applyAlignment="1">
      <alignment horizontal="right" vertical="top"/>
    </xf>
    <xf numFmtId="10" fontId="5" fillId="0" borderId="0" xfId="0" applyNumberFormat="1" applyFont="1" applyFill="1" applyAlignment="1">
      <alignment horizontal="right" vertical="top"/>
    </xf>
    <xf numFmtId="10" fontId="5" fillId="0" borderId="0" xfId="0" applyNumberFormat="1" applyFont="1" applyFill="1" applyBorder="1" applyAlignment="1">
      <alignment horizontal="right" vertical="top"/>
    </xf>
    <xf numFmtId="10" fontId="5" fillId="0" borderId="4" xfId="0" applyNumberFormat="1" applyFont="1" applyFill="1" applyBorder="1" applyAlignment="1">
      <alignment horizontal="right" vertical="top"/>
    </xf>
    <xf numFmtId="9" fontId="5" fillId="0" borderId="0" xfId="2" applyFont="1" applyFill="1" applyAlignment="1">
      <alignment horizontal="right" vertical="top"/>
    </xf>
    <xf numFmtId="9" fontId="5" fillId="0" borderId="5" xfId="2" applyFont="1" applyFill="1" applyBorder="1" applyAlignment="1">
      <alignment horizontal="right" vertical="top"/>
    </xf>
    <xf numFmtId="10" fontId="5" fillId="0" borderId="5" xfId="2" applyNumberFormat="1" applyFont="1" applyFill="1" applyBorder="1" applyAlignment="1">
      <alignment horizontal="right" vertical="top"/>
    </xf>
    <xf numFmtId="0" fontId="5" fillId="0" borderId="0" xfId="0" applyFont="1" applyFill="1" applyBorder="1" applyAlignment="1">
      <alignment horizontal="right" vertical="top"/>
    </xf>
    <xf numFmtId="0" fontId="7" fillId="0" borderId="0" xfId="3" applyAlignment="1">
      <alignment horizontal="left"/>
    </xf>
    <xf numFmtId="0" fontId="7" fillId="0" borderId="0" xfId="3" applyAlignment="1">
      <alignment horizontal="center"/>
    </xf>
    <xf numFmtId="38" fontId="7" fillId="0" borderId="0" xfId="3" applyNumberFormat="1" applyAlignment="1">
      <alignment horizontal="center"/>
    </xf>
    <xf numFmtId="0" fontId="3" fillId="0" borderId="0" xfId="3" applyFont="1" applyAlignment="1">
      <alignment horizontal="right" vertical="center"/>
    </xf>
    <xf numFmtId="0" fontId="4" fillId="0" borderId="0" xfId="3" applyFont="1" applyAlignment="1">
      <alignment horizontal="center" vertical="center" wrapText="1"/>
    </xf>
    <xf numFmtId="0" fontId="9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0" fontId="10" fillId="0" borderId="6" xfId="3" applyFont="1" applyBorder="1" applyAlignment="1">
      <alignment horizontal="center" vertical="center"/>
    </xf>
    <xf numFmtId="165" fontId="10" fillId="0" borderId="0" xfId="1" applyNumberFormat="1" applyFont="1" applyFill="1" applyBorder="1" applyAlignment="1">
      <alignment horizontal="center" vertical="center"/>
    </xf>
    <xf numFmtId="165" fontId="7" fillId="0" borderId="0" xfId="1" applyNumberFormat="1" applyFont="1" applyAlignment="1">
      <alignment horizontal="center"/>
    </xf>
    <xf numFmtId="165" fontId="11" fillId="0" borderId="0" xfId="1" applyNumberFormat="1" applyFont="1" applyFill="1" applyBorder="1" applyAlignment="1">
      <alignment vertical="center"/>
    </xf>
    <xf numFmtId="165" fontId="12" fillId="0" borderId="0" xfId="1" applyNumberFormat="1" applyFont="1" applyFill="1" applyBorder="1" applyAlignment="1">
      <alignment horizontal="center" vertical="center"/>
    </xf>
    <xf numFmtId="0" fontId="8" fillId="0" borderId="0" xfId="3" applyFont="1" applyAlignment="1">
      <alignment horizontal="center" vertical="center"/>
    </xf>
    <xf numFmtId="164" fontId="5" fillId="0" borderId="0" xfId="4" applyNumberFormat="1" applyFont="1" applyFill="1" applyBorder="1" applyAlignment="1">
      <alignment horizontal="center" vertical="center"/>
    </xf>
    <xf numFmtId="165" fontId="9" fillId="0" borderId="0" xfId="1" applyNumberFormat="1" applyFont="1" applyAlignment="1">
      <alignment horizontal="center" vertical="center"/>
    </xf>
    <xf numFmtId="0" fontId="13" fillId="0" borderId="0" xfId="3" applyFont="1" applyAlignment="1">
      <alignment horizontal="center" vertical="center"/>
    </xf>
    <xf numFmtId="0" fontId="7" fillId="0" borderId="0" xfId="3" applyAlignment="1">
      <alignment horizontal="center" vertical="center"/>
    </xf>
    <xf numFmtId="165" fontId="7" fillId="0" borderId="0" xfId="1" applyNumberFormat="1" applyFont="1" applyAlignment="1">
      <alignment horizontal="center" vertical="center"/>
    </xf>
    <xf numFmtId="3" fontId="7" fillId="0" borderId="0" xfId="3" applyNumberFormat="1" applyAlignment="1">
      <alignment vertical="center" wrapText="1"/>
    </xf>
    <xf numFmtId="165" fontId="11" fillId="0" borderId="0" xfId="1" applyNumberFormat="1" applyFont="1" applyFill="1" applyBorder="1" applyAlignment="1">
      <alignment horizontal="center" vertical="center"/>
    </xf>
    <xf numFmtId="38" fontId="11" fillId="0" borderId="0" xfId="5" applyNumberFormat="1" applyFont="1" applyFill="1" applyBorder="1" applyAlignment="1">
      <alignment horizontal="center" vertical="center"/>
    </xf>
    <xf numFmtId="165" fontId="12" fillId="0" borderId="9" xfId="1" applyNumberFormat="1" applyFont="1" applyBorder="1" applyAlignment="1">
      <alignment vertical="center"/>
    </xf>
    <xf numFmtId="165" fontId="12" fillId="0" borderId="9" xfId="1" applyNumberFormat="1" applyFont="1" applyBorder="1" applyAlignment="1">
      <alignment horizontal="center" vertical="center"/>
    </xf>
    <xf numFmtId="0" fontId="8" fillId="0" borderId="0" xfId="3" applyFont="1" applyAlignment="1">
      <alignment vertical="center"/>
    </xf>
    <xf numFmtId="0" fontId="9" fillId="0" borderId="0" xfId="3" applyFont="1" applyAlignment="1">
      <alignment horizontal="left"/>
    </xf>
    <xf numFmtId="0" fontId="5" fillId="0" borderId="0" xfId="3" applyFont="1" applyAlignment="1">
      <alignment vertical="center"/>
    </xf>
    <xf numFmtId="3" fontId="14" fillId="0" borderId="0" xfId="0" applyNumberFormat="1" applyFont="1" applyAlignment="1">
      <alignment horizontal="left"/>
    </xf>
    <xf numFmtId="3" fontId="7" fillId="0" borderId="0" xfId="3" applyNumberFormat="1" applyAlignment="1">
      <alignment horizontal="left"/>
    </xf>
    <xf numFmtId="165" fontId="7" fillId="0" borderId="0" xfId="3" applyNumberFormat="1" applyAlignment="1">
      <alignment horizontal="left"/>
    </xf>
    <xf numFmtId="3" fontId="0" fillId="0" borderId="0" xfId="0" applyNumberFormat="1" applyAlignment="1">
      <alignment horizontal="left"/>
    </xf>
    <xf numFmtId="43" fontId="0" fillId="0" borderId="0" xfId="1" applyFont="1" applyAlignment="1">
      <alignment horizontal="left"/>
    </xf>
    <xf numFmtId="165" fontId="0" fillId="0" borderId="0" xfId="1" applyNumberFormat="1" applyFont="1" applyAlignment="1">
      <alignment horizontal="left"/>
    </xf>
    <xf numFmtId="165" fontId="16" fillId="0" borderId="0" xfId="0" applyNumberFormat="1" applyFont="1" applyAlignment="1">
      <alignment horizontal="left"/>
    </xf>
    <xf numFmtId="10" fontId="5" fillId="0" borderId="2" xfId="2" applyNumberFormat="1" applyFont="1" applyFill="1" applyBorder="1" applyAlignment="1">
      <alignment horizontal="right" vertical="top"/>
    </xf>
    <xf numFmtId="10" fontId="5" fillId="0" borderId="0" xfId="2" applyNumberFormat="1" applyFont="1" applyFill="1" applyAlignment="1">
      <alignment horizontal="right" vertical="top"/>
    </xf>
    <xf numFmtId="10" fontId="5" fillId="0" borderId="4" xfId="2" applyNumberFormat="1" applyFont="1" applyFill="1" applyBorder="1" applyAlignment="1">
      <alignment horizontal="right" vertical="top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3" fillId="0" borderId="0" xfId="0" applyFont="1" applyFill="1" applyAlignment="1">
      <alignment horizontal="right" vertical="center"/>
    </xf>
    <xf numFmtId="4" fontId="5" fillId="0" borderId="0" xfId="0" applyNumberFormat="1" applyFont="1" applyFill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3" fontId="5" fillId="0" borderId="5" xfId="0" applyNumberFormat="1" applyFont="1" applyFill="1" applyBorder="1" applyAlignment="1">
      <alignment horizontal="right" vertical="top"/>
    </xf>
    <xf numFmtId="0" fontId="8" fillId="0" borderId="0" xfId="3" applyFont="1" applyAlignment="1">
      <alignment horizontal="center" vertical="center"/>
    </xf>
    <xf numFmtId="0" fontId="10" fillId="0" borderId="0" xfId="3" applyFont="1" applyAlignment="1">
      <alignment horizontal="center" vertical="center"/>
    </xf>
    <xf numFmtId="0" fontId="1" fillId="0" borderId="0" xfId="3" applyFont="1" applyAlignment="1">
      <alignment horizontal="center" vertical="center"/>
    </xf>
    <xf numFmtId="0" fontId="3" fillId="0" borderId="0" xfId="3" applyFont="1" applyAlignment="1">
      <alignment horizontal="right" vertical="center"/>
    </xf>
    <xf numFmtId="0" fontId="4" fillId="0" borderId="6" xfId="3" applyFont="1" applyBorder="1" applyAlignment="1">
      <alignment horizontal="center" vertical="center"/>
    </xf>
    <xf numFmtId="0" fontId="4" fillId="0" borderId="8" xfId="3" applyFont="1" applyBorder="1" applyAlignment="1">
      <alignment horizontal="center" vertical="center"/>
    </xf>
    <xf numFmtId="38" fontId="4" fillId="0" borderId="6" xfId="3" applyNumberFormat="1" applyFont="1" applyBorder="1" applyAlignment="1">
      <alignment horizontal="center" vertical="center"/>
    </xf>
    <xf numFmtId="38" fontId="4" fillId="0" borderId="8" xfId="3" applyNumberFormat="1" applyFont="1" applyBorder="1" applyAlignment="1">
      <alignment horizontal="center" vertical="center"/>
    </xf>
    <xf numFmtId="0" fontId="4" fillId="0" borderId="7" xfId="3" applyFont="1" applyBorder="1" applyAlignment="1">
      <alignment horizontal="center" vertical="center" wrapText="1"/>
    </xf>
    <xf numFmtId="0" fontId="4" fillId="0" borderId="8" xfId="3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6">
    <cellStyle name="Comma" xfId="1" builtinId="3"/>
    <cellStyle name="Comma 2" xfId="5" xr:uid="{0C351E88-70D3-49FB-AFDA-3F5BAE4D1346}"/>
    <cellStyle name="Normal" xfId="0" builtinId="0"/>
    <cellStyle name="Normal 2" xfId="3" xr:uid="{50C5E07F-7315-4E57-BAB3-32C0D7C393AC}"/>
    <cellStyle name="Percent" xfId="2" builtinId="5"/>
    <cellStyle name="Percent 2" xfId="4" xr:uid="{BBF5C5A6-BF62-4FAA-AEBF-3C9850EB01A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206375</xdr:colOff>
      <xdr:row>44</xdr:row>
      <xdr:rowOff>31750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07A9407-FE30-21BB-C137-2EA456DFC3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6743625" y="0"/>
          <a:ext cx="8080375" cy="1016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C6"/>
  <sheetViews>
    <sheetView rightToLeft="1" tabSelected="1" view="pageBreakPreview" zoomScale="60" zoomScaleNormal="100" workbookViewId="0">
      <selection activeCell="E18" sqref="E18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75" t="s">
        <v>0</v>
      </c>
      <c r="B1" s="75"/>
      <c r="C1" s="75"/>
    </row>
    <row r="2" spans="1:3" ht="21.75" customHeight="1" x14ac:dyDescent="0.2">
      <c r="A2" s="75" t="s">
        <v>1</v>
      </c>
      <c r="B2" s="75"/>
      <c r="C2" s="75"/>
    </row>
    <row r="3" spans="1:3" ht="21.75" customHeight="1" x14ac:dyDescent="0.2">
      <c r="A3" s="75" t="s">
        <v>2</v>
      </c>
      <c r="B3" s="75"/>
      <c r="C3" s="75"/>
    </row>
    <row r="4" spans="1:3" ht="7.35" customHeight="1" x14ac:dyDescent="0.2"/>
    <row r="5" spans="1:3" ht="123.6" customHeight="1" x14ac:dyDescent="0.2">
      <c r="B5" s="76"/>
    </row>
    <row r="6" spans="1:3" ht="123.6" customHeight="1" x14ac:dyDescent="0.2">
      <c r="B6" s="76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B65"/>
  <sheetViews>
    <sheetView rightToLeft="1" view="pageBreakPreview" topLeftCell="A31" zoomScale="60" zoomScaleNormal="100" workbookViewId="0">
      <selection activeCell="T65" sqref="T65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3.42578125" bestFit="1" customWidth="1"/>
    <col min="7" max="7" width="1.28515625" customWidth="1"/>
    <col min="8" max="8" width="19.140625" bestFit="1" customWidth="1"/>
    <col min="9" max="9" width="1.28515625" customWidth="1"/>
    <col min="10" max="10" width="19.140625" bestFit="1" customWidth="1"/>
    <col min="11" max="11" width="1.28515625" customWidth="1"/>
    <col min="12" max="12" width="14.28515625" customWidth="1"/>
    <col min="13" max="13" width="1.28515625" customWidth="1"/>
    <col min="14" max="14" width="19.140625" bestFit="1" customWidth="1"/>
    <col min="15" max="15" width="1.28515625" customWidth="1"/>
    <col min="16" max="16" width="14.28515625" customWidth="1"/>
    <col min="17" max="17" width="1.28515625" customWidth="1"/>
    <col min="18" max="18" width="16.28515625" bestFit="1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9.42578125" bestFit="1" customWidth="1"/>
    <col min="25" max="25" width="1.28515625" customWidth="1"/>
    <col min="26" max="26" width="19.140625" bestFit="1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</row>
    <row r="2" spans="1:28" ht="21.75" customHeight="1" x14ac:dyDescent="0.2">
      <c r="A2" s="75" t="s">
        <v>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</row>
    <row r="3" spans="1:28" ht="21.75" customHeight="1" x14ac:dyDescent="0.2">
      <c r="A3" s="75" t="s">
        <v>2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</row>
    <row r="4" spans="1:28" ht="14.45" customHeight="1" x14ac:dyDescent="0.2">
      <c r="A4" s="1" t="s">
        <v>3</v>
      </c>
      <c r="B4" s="86" t="s">
        <v>4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</row>
    <row r="5" spans="1:28" ht="14.45" customHeight="1" x14ac:dyDescent="0.2">
      <c r="A5" s="86" t="s">
        <v>5</v>
      </c>
      <c r="B5" s="86"/>
      <c r="C5" s="86" t="s">
        <v>6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</row>
    <row r="6" spans="1:28" ht="14.45" customHeight="1" x14ac:dyDescent="0.2">
      <c r="F6" s="83" t="s">
        <v>7</v>
      </c>
      <c r="G6" s="83"/>
      <c r="H6" s="83"/>
      <c r="I6" s="83"/>
      <c r="J6" s="83"/>
      <c r="L6" s="83" t="s">
        <v>8</v>
      </c>
      <c r="M6" s="83"/>
      <c r="N6" s="83"/>
      <c r="O6" s="83"/>
      <c r="P6" s="83"/>
      <c r="Q6" s="83"/>
      <c r="R6" s="83"/>
      <c r="T6" s="83" t="s">
        <v>9</v>
      </c>
      <c r="U6" s="83"/>
      <c r="V6" s="83"/>
      <c r="W6" s="83"/>
      <c r="X6" s="83"/>
      <c r="Y6" s="83"/>
      <c r="Z6" s="83"/>
      <c r="AA6" s="83"/>
      <c r="AB6" s="83"/>
    </row>
    <row r="7" spans="1:28" ht="14.45" customHeight="1" x14ac:dyDescent="0.2">
      <c r="F7" s="3"/>
      <c r="G7" s="3"/>
      <c r="H7" s="3"/>
      <c r="I7" s="3"/>
      <c r="J7" s="3"/>
      <c r="L7" s="82" t="s">
        <v>10</v>
      </c>
      <c r="M7" s="82"/>
      <c r="N7" s="82"/>
      <c r="O7" s="3"/>
      <c r="P7" s="82" t="s">
        <v>11</v>
      </c>
      <c r="Q7" s="82"/>
      <c r="R7" s="82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83" t="s">
        <v>12</v>
      </c>
      <c r="B8" s="83"/>
      <c r="C8" s="83"/>
      <c r="E8" s="83" t="s">
        <v>13</v>
      </c>
      <c r="F8" s="83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84" t="s">
        <v>19</v>
      </c>
      <c r="B9" s="84"/>
      <c r="C9" s="84"/>
      <c r="E9" s="85">
        <v>10666000</v>
      </c>
      <c r="F9" s="85"/>
      <c r="H9" s="6">
        <v>35825573023</v>
      </c>
      <c r="J9" s="6">
        <v>44133411089.400002</v>
      </c>
      <c r="L9" s="6">
        <v>0</v>
      </c>
      <c r="N9" s="6">
        <v>0</v>
      </c>
      <c r="P9" s="6">
        <v>0</v>
      </c>
      <c r="R9" s="6">
        <v>0</v>
      </c>
      <c r="T9" s="6">
        <v>10666000</v>
      </c>
      <c r="V9" s="6">
        <v>4700</v>
      </c>
      <c r="X9" s="6">
        <v>35825573023</v>
      </c>
      <c r="Z9" s="6">
        <v>49742693554</v>
      </c>
      <c r="AB9" s="7">
        <v>7.0000000000000007E-2</v>
      </c>
    </row>
    <row r="10" spans="1:28" ht="21.75" customHeight="1" x14ac:dyDescent="0.2">
      <c r="A10" s="77" t="s">
        <v>20</v>
      </c>
      <c r="B10" s="77"/>
      <c r="C10" s="77"/>
      <c r="E10" s="78">
        <v>112475463</v>
      </c>
      <c r="F10" s="78"/>
      <c r="H10" s="9">
        <v>109811516006</v>
      </c>
      <c r="J10" s="9">
        <v>152788651881.61301</v>
      </c>
      <c r="L10" s="9">
        <v>38694975</v>
      </c>
      <c r="N10" s="9">
        <v>59861402137</v>
      </c>
      <c r="P10" s="9">
        <v>0</v>
      </c>
      <c r="R10" s="9">
        <v>0</v>
      </c>
      <c r="T10" s="9">
        <v>151170438</v>
      </c>
      <c r="V10" s="9">
        <v>1439</v>
      </c>
      <c r="X10" s="9">
        <v>169672918143</v>
      </c>
      <c r="Z10" s="9">
        <v>215852720450.01999</v>
      </c>
      <c r="AB10" s="10">
        <v>0.3</v>
      </c>
    </row>
    <row r="11" spans="1:28" ht="21.75" customHeight="1" x14ac:dyDescent="0.2">
      <c r="A11" s="77" t="s">
        <v>21</v>
      </c>
      <c r="B11" s="77"/>
      <c r="C11" s="77"/>
      <c r="E11" s="78">
        <v>5238672</v>
      </c>
      <c r="F11" s="78"/>
      <c r="H11" s="9">
        <v>30719840741</v>
      </c>
      <c r="J11" s="9">
        <v>58739400839.472</v>
      </c>
      <c r="L11" s="9">
        <v>3396358</v>
      </c>
      <c r="N11" s="9">
        <v>48804500963</v>
      </c>
      <c r="P11" s="9">
        <v>0</v>
      </c>
      <c r="R11" s="9">
        <v>0</v>
      </c>
      <c r="T11" s="9">
        <v>8635030</v>
      </c>
      <c r="V11" s="9">
        <v>12380</v>
      </c>
      <c r="X11" s="9">
        <v>79524341704</v>
      </c>
      <c r="Z11" s="9">
        <v>106075321480.078</v>
      </c>
      <c r="AB11" s="10">
        <v>0.15</v>
      </c>
    </row>
    <row r="12" spans="1:28" ht="21.75" customHeight="1" x14ac:dyDescent="0.2">
      <c r="A12" s="77" t="s">
        <v>22</v>
      </c>
      <c r="B12" s="77"/>
      <c r="C12" s="77"/>
      <c r="E12" s="78">
        <v>6700000</v>
      </c>
      <c r="F12" s="78"/>
      <c r="H12" s="9">
        <v>58083444820</v>
      </c>
      <c r="J12" s="9">
        <v>80110918450</v>
      </c>
      <c r="L12" s="9">
        <v>1976789</v>
      </c>
      <c r="N12" s="9">
        <v>29968674105</v>
      </c>
      <c r="P12" s="9">
        <v>0</v>
      </c>
      <c r="R12" s="9">
        <v>0</v>
      </c>
      <c r="T12" s="9">
        <v>8676789</v>
      </c>
      <c r="V12" s="9">
        <v>14690</v>
      </c>
      <c r="X12" s="9">
        <v>88052118925</v>
      </c>
      <c r="Z12" s="9">
        <v>126476748914.931</v>
      </c>
      <c r="AB12" s="10">
        <v>0.18</v>
      </c>
    </row>
    <row r="13" spans="1:28" ht="21.75" customHeight="1" x14ac:dyDescent="0.2">
      <c r="A13" s="77" t="s">
        <v>23</v>
      </c>
      <c r="B13" s="77"/>
      <c r="C13" s="77"/>
      <c r="E13" s="78">
        <v>7000000</v>
      </c>
      <c r="F13" s="78"/>
      <c r="H13" s="9">
        <v>25264184172</v>
      </c>
      <c r="J13" s="9">
        <v>37994018300</v>
      </c>
      <c r="L13" s="9">
        <v>0</v>
      </c>
      <c r="N13" s="9">
        <v>0</v>
      </c>
      <c r="P13" s="9">
        <v>0</v>
      </c>
      <c r="R13" s="9">
        <v>0</v>
      </c>
      <c r="T13" s="9">
        <v>7000000</v>
      </c>
      <c r="V13" s="9">
        <v>6370</v>
      </c>
      <c r="X13" s="9">
        <v>25264184172</v>
      </c>
      <c r="Z13" s="9">
        <v>44245319300</v>
      </c>
      <c r="AB13" s="10">
        <v>0.06</v>
      </c>
    </row>
    <row r="14" spans="1:28" ht="21.75" customHeight="1" x14ac:dyDescent="0.2">
      <c r="A14" s="77" t="s">
        <v>24</v>
      </c>
      <c r="B14" s="77"/>
      <c r="C14" s="77"/>
      <c r="E14" s="78">
        <v>2100000</v>
      </c>
      <c r="F14" s="78"/>
      <c r="H14" s="9">
        <v>29225067156</v>
      </c>
      <c r="J14" s="9">
        <v>25838710800</v>
      </c>
      <c r="L14" s="9">
        <v>0</v>
      </c>
      <c r="N14" s="9">
        <v>0</v>
      </c>
      <c r="P14" s="9">
        <v>0</v>
      </c>
      <c r="R14" s="9">
        <v>0</v>
      </c>
      <c r="T14" s="9">
        <v>2100000</v>
      </c>
      <c r="V14" s="9">
        <v>11660</v>
      </c>
      <c r="X14" s="9">
        <v>29225067156</v>
      </c>
      <c r="Z14" s="9">
        <v>24296723220</v>
      </c>
      <c r="AB14" s="10">
        <v>0.03</v>
      </c>
    </row>
    <row r="15" spans="1:28" ht="21.75" customHeight="1" x14ac:dyDescent="0.2">
      <c r="A15" s="77" t="s">
        <v>25</v>
      </c>
      <c r="B15" s="77"/>
      <c r="C15" s="77"/>
      <c r="E15" s="78">
        <v>2234831</v>
      </c>
      <c r="F15" s="78"/>
      <c r="H15" s="9">
        <v>5086756261</v>
      </c>
      <c r="J15" s="9">
        <v>5322133815.2880001</v>
      </c>
      <c r="L15" s="9">
        <v>0</v>
      </c>
      <c r="N15" s="9">
        <v>0</v>
      </c>
      <c r="P15" s="9">
        <v>-1800000</v>
      </c>
      <c r="R15" s="9">
        <v>4273157169</v>
      </c>
      <c r="T15" s="9">
        <v>434831</v>
      </c>
      <c r="V15" s="9">
        <v>2530</v>
      </c>
      <c r="X15" s="9">
        <v>989730013</v>
      </c>
      <c r="Z15" s="9">
        <v>1091618483.6161001</v>
      </c>
      <c r="AB15" s="10">
        <v>0</v>
      </c>
    </row>
    <row r="16" spans="1:28" ht="21.75" customHeight="1" x14ac:dyDescent="0.2">
      <c r="A16" s="77" t="s">
        <v>26</v>
      </c>
      <c r="B16" s="77"/>
      <c r="C16" s="77"/>
      <c r="E16" s="78">
        <v>980000</v>
      </c>
      <c r="F16" s="78"/>
      <c r="H16" s="9">
        <v>49926448925</v>
      </c>
      <c r="J16" s="9">
        <v>46481895880</v>
      </c>
      <c r="L16" s="9">
        <v>0</v>
      </c>
      <c r="N16" s="9">
        <v>0</v>
      </c>
      <c r="P16" s="9">
        <v>0</v>
      </c>
      <c r="R16" s="9">
        <v>0</v>
      </c>
      <c r="T16" s="9">
        <v>980000</v>
      </c>
      <c r="V16" s="9">
        <v>55670</v>
      </c>
      <c r="X16" s="9">
        <v>49926448925</v>
      </c>
      <c r="Z16" s="9">
        <v>54134877482</v>
      </c>
      <c r="AB16" s="10">
        <v>0.08</v>
      </c>
    </row>
    <row r="17" spans="1:28" ht="21.75" customHeight="1" x14ac:dyDescent="0.2">
      <c r="A17" s="77" t="s">
        <v>27</v>
      </c>
      <c r="B17" s="77"/>
      <c r="C17" s="77"/>
      <c r="E17" s="78">
        <v>800000</v>
      </c>
      <c r="F17" s="78"/>
      <c r="H17" s="9">
        <v>29309873590</v>
      </c>
      <c r="J17" s="9">
        <v>30276142240</v>
      </c>
      <c r="L17" s="9">
        <v>0</v>
      </c>
      <c r="N17" s="9">
        <v>0</v>
      </c>
      <c r="P17" s="9">
        <v>0</v>
      </c>
      <c r="R17" s="9">
        <v>0</v>
      </c>
      <c r="T17" s="9">
        <v>800000</v>
      </c>
      <c r="V17" s="9">
        <v>59510</v>
      </c>
      <c r="X17" s="9">
        <v>29309873590</v>
      </c>
      <c r="Z17" s="9">
        <v>47239990160</v>
      </c>
      <c r="AB17" s="10">
        <v>7.0000000000000007E-2</v>
      </c>
    </row>
    <row r="18" spans="1:28" ht="21.75" customHeight="1" x14ac:dyDescent="0.2">
      <c r="A18" s="77" t="s">
        <v>28</v>
      </c>
      <c r="B18" s="77"/>
      <c r="C18" s="77"/>
      <c r="E18" s="78">
        <v>1245721</v>
      </c>
      <c r="F18" s="78"/>
      <c r="H18" s="9">
        <v>20021194745</v>
      </c>
      <c r="J18" s="9">
        <v>12966600639.268299</v>
      </c>
      <c r="L18" s="9">
        <v>2254076</v>
      </c>
      <c r="N18" s="9">
        <v>29909320798</v>
      </c>
      <c r="P18" s="9">
        <v>0</v>
      </c>
      <c r="R18" s="9">
        <v>0</v>
      </c>
      <c r="T18" s="9">
        <v>3499797</v>
      </c>
      <c r="V18" s="9">
        <v>13430</v>
      </c>
      <c r="X18" s="9">
        <v>49930515543</v>
      </c>
      <c r="Z18" s="9">
        <v>46638946134.221703</v>
      </c>
      <c r="AB18" s="10">
        <v>7.0000000000000007E-2</v>
      </c>
    </row>
    <row r="19" spans="1:28" ht="21.75" customHeight="1" x14ac:dyDescent="0.2">
      <c r="A19" s="77" t="s">
        <v>29</v>
      </c>
      <c r="B19" s="77"/>
      <c r="C19" s="77"/>
      <c r="E19" s="78">
        <v>940646</v>
      </c>
      <c r="F19" s="78"/>
      <c r="H19" s="9">
        <v>30052665894</v>
      </c>
      <c r="J19" s="9">
        <v>32098759592.783798</v>
      </c>
      <c r="L19" s="9">
        <v>0</v>
      </c>
      <c r="N19" s="9">
        <v>0</v>
      </c>
      <c r="P19" s="9">
        <v>0</v>
      </c>
      <c r="R19" s="9">
        <v>0</v>
      </c>
      <c r="T19" s="9">
        <v>940646</v>
      </c>
      <c r="V19" s="9">
        <v>51160</v>
      </c>
      <c r="X19" s="9">
        <v>30052665894</v>
      </c>
      <c r="Z19" s="9">
        <v>47751455096.447197</v>
      </c>
      <c r="AB19" s="10">
        <v>7.0000000000000007E-2</v>
      </c>
    </row>
    <row r="20" spans="1:28" ht="21.75" customHeight="1" x14ac:dyDescent="0.2">
      <c r="A20" s="77" t="s">
        <v>30</v>
      </c>
      <c r="B20" s="77"/>
      <c r="C20" s="77"/>
      <c r="E20" s="78">
        <v>1000000</v>
      </c>
      <c r="F20" s="78"/>
      <c r="H20" s="9">
        <v>46125150214</v>
      </c>
      <c r="J20" s="9">
        <v>60796382900</v>
      </c>
      <c r="L20" s="9">
        <v>1080902</v>
      </c>
      <c r="N20" s="9">
        <v>79277605601</v>
      </c>
      <c r="P20" s="9">
        <v>-1000000</v>
      </c>
      <c r="R20" s="9">
        <v>66650776250</v>
      </c>
      <c r="T20" s="9">
        <v>1080902</v>
      </c>
      <c r="V20" s="9">
        <v>70020</v>
      </c>
      <c r="X20" s="9">
        <v>79277605601</v>
      </c>
      <c r="Z20" s="9">
        <v>75099714860.3508</v>
      </c>
      <c r="AB20" s="10">
        <v>0.11</v>
      </c>
    </row>
    <row r="21" spans="1:28" ht="21.75" customHeight="1" x14ac:dyDescent="0.2">
      <c r="A21" s="77" t="s">
        <v>31</v>
      </c>
      <c r="B21" s="77"/>
      <c r="C21" s="77"/>
      <c r="E21" s="78">
        <v>3751000</v>
      </c>
      <c r="F21" s="78"/>
      <c r="H21" s="9">
        <v>29898844635</v>
      </c>
      <c r="J21" s="9">
        <v>47381120722.099998</v>
      </c>
      <c r="L21" s="9">
        <v>0</v>
      </c>
      <c r="N21" s="9">
        <v>0</v>
      </c>
      <c r="P21" s="9">
        <v>0</v>
      </c>
      <c r="R21" s="9">
        <v>0</v>
      </c>
      <c r="T21" s="9">
        <v>3751000</v>
      </c>
      <c r="V21" s="9">
        <v>13160</v>
      </c>
      <c r="X21" s="9">
        <v>29898844635</v>
      </c>
      <c r="Z21" s="9">
        <v>48981582773.199997</v>
      </c>
      <c r="AB21" s="10">
        <v>7.0000000000000007E-2</v>
      </c>
    </row>
    <row r="22" spans="1:28" ht="21.75" customHeight="1" x14ac:dyDescent="0.2">
      <c r="A22" s="77" t="s">
        <v>32</v>
      </c>
      <c r="B22" s="77"/>
      <c r="C22" s="77"/>
      <c r="E22" s="78">
        <v>20976025</v>
      </c>
      <c r="F22" s="78"/>
      <c r="H22" s="9">
        <v>80830200988</v>
      </c>
      <c r="J22" s="9">
        <v>52929697670.925201</v>
      </c>
      <c r="L22" s="9">
        <v>0</v>
      </c>
      <c r="N22" s="9">
        <v>0</v>
      </c>
      <c r="P22" s="9">
        <v>0</v>
      </c>
      <c r="R22" s="9">
        <v>0</v>
      </c>
      <c r="T22" s="9">
        <v>20976025</v>
      </c>
      <c r="V22" s="9">
        <v>2657</v>
      </c>
      <c r="X22" s="9">
        <v>80830200988</v>
      </c>
      <c r="Z22" s="9">
        <v>55302480028.174797</v>
      </c>
      <c r="AB22" s="10">
        <v>0.08</v>
      </c>
    </row>
    <row r="23" spans="1:28" ht="21.75" customHeight="1" x14ac:dyDescent="0.2">
      <c r="A23" s="77" t="s">
        <v>33</v>
      </c>
      <c r="B23" s="77"/>
      <c r="C23" s="77"/>
      <c r="E23" s="78">
        <v>1021348</v>
      </c>
      <c r="F23" s="78"/>
      <c r="H23" s="9">
        <v>1302218700</v>
      </c>
      <c r="J23" s="9">
        <v>1418834171.944</v>
      </c>
      <c r="L23" s="9">
        <v>0</v>
      </c>
      <c r="N23" s="9">
        <v>0</v>
      </c>
      <c r="P23" s="9">
        <v>-1021348</v>
      </c>
      <c r="R23" s="9">
        <v>1463426113</v>
      </c>
      <c r="T23" s="9">
        <v>0</v>
      </c>
      <c r="V23" s="9">
        <v>0</v>
      </c>
      <c r="X23" s="9">
        <v>0</v>
      </c>
      <c r="Z23" s="9">
        <v>0</v>
      </c>
      <c r="AB23" s="10">
        <v>0</v>
      </c>
    </row>
    <row r="24" spans="1:28" ht="21.75" customHeight="1" x14ac:dyDescent="0.2">
      <c r="A24" s="77" t="s">
        <v>34</v>
      </c>
      <c r="B24" s="77"/>
      <c r="C24" s="77"/>
      <c r="E24" s="78">
        <v>2338000</v>
      </c>
      <c r="F24" s="78"/>
      <c r="H24" s="9">
        <v>20574445262</v>
      </c>
      <c r="J24" s="9">
        <v>52105566259.599998</v>
      </c>
      <c r="L24" s="9">
        <v>0</v>
      </c>
      <c r="N24" s="9">
        <v>0</v>
      </c>
      <c r="P24" s="9">
        <v>0</v>
      </c>
      <c r="R24" s="9">
        <v>0</v>
      </c>
      <c r="T24" s="9">
        <v>2338000</v>
      </c>
      <c r="V24" s="9">
        <v>19270</v>
      </c>
      <c r="X24" s="9">
        <v>20574445262</v>
      </c>
      <c r="Z24" s="9">
        <v>44704998300.199997</v>
      </c>
      <c r="AB24" s="10">
        <v>0.06</v>
      </c>
    </row>
    <row r="25" spans="1:28" ht="21.75" customHeight="1" x14ac:dyDescent="0.2">
      <c r="A25" s="77" t="s">
        <v>35</v>
      </c>
      <c r="B25" s="77"/>
      <c r="C25" s="77"/>
      <c r="E25" s="78">
        <v>993000</v>
      </c>
      <c r="F25" s="78"/>
      <c r="H25" s="9">
        <v>29968327172</v>
      </c>
      <c r="J25" s="9">
        <v>35107098039.300003</v>
      </c>
      <c r="L25" s="9">
        <v>0</v>
      </c>
      <c r="N25" s="9">
        <v>0</v>
      </c>
      <c r="P25" s="9">
        <v>0</v>
      </c>
      <c r="R25" s="9">
        <v>0</v>
      </c>
      <c r="T25" s="9">
        <v>993000</v>
      </c>
      <c r="V25" s="9">
        <v>34690</v>
      </c>
      <c r="X25" s="9">
        <v>29968327172</v>
      </c>
      <c r="Z25" s="9">
        <v>34180893375.900002</v>
      </c>
      <c r="AB25" s="10">
        <v>0.05</v>
      </c>
    </row>
    <row r="26" spans="1:28" ht="21.75" customHeight="1" x14ac:dyDescent="0.2">
      <c r="A26" s="77" t="s">
        <v>36</v>
      </c>
      <c r="B26" s="77"/>
      <c r="C26" s="77"/>
      <c r="E26" s="78">
        <v>800000</v>
      </c>
      <c r="F26" s="78"/>
      <c r="H26" s="9">
        <v>22114079875</v>
      </c>
      <c r="J26" s="9">
        <v>30037997440</v>
      </c>
      <c r="L26" s="9">
        <v>0</v>
      </c>
      <c r="N26" s="9">
        <v>0</v>
      </c>
      <c r="P26" s="9">
        <v>0</v>
      </c>
      <c r="R26" s="9">
        <v>0</v>
      </c>
      <c r="T26" s="9">
        <v>800000</v>
      </c>
      <c r="V26" s="9">
        <v>46550</v>
      </c>
      <c r="X26" s="9">
        <v>22114079875</v>
      </c>
      <c r="Z26" s="9">
        <v>36952134800</v>
      </c>
      <c r="AB26" s="10">
        <v>0.05</v>
      </c>
    </row>
    <row r="27" spans="1:28" ht="21.75" customHeight="1" x14ac:dyDescent="0.2">
      <c r="A27" s="77" t="s">
        <v>37</v>
      </c>
      <c r="B27" s="77"/>
      <c r="C27" s="77"/>
      <c r="E27" s="78">
        <v>10000</v>
      </c>
      <c r="F27" s="78"/>
      <c r="H27" s="9">
        <v>10109372</v>
      </c>
      <c r="J27" s="9">
        <v>6836740.2999999998</v>
      </c>
      <c r="L27" s="9">
        <v>0</v>
      </c>
      <c r="N27" s="9">
        <v>0</v>
      </c>
      <c r="P27" s="9">
        <v>0</v>
      </c>
      <c r="R27" s="9">
        <v>0</v>
      </c>
      <c r="T27" s="9">
        <v>10000</v>
      </c>
      <c r="V27" s="9">
        <v>689</v>
      </c>
      <c r="X27" s="9">
        <v>10109372</v>
      </c>
      <c r="Z27" s="9">
        <v>6836740.2999999998</v>
      </c>
      <c r="AB27" s="10">
        <v>0</v>
      </c>
    </row>
    <row r="28" spans="1:28" ht="21.75" customHeight="1" x14ac:dyDescent="0.2">
      <c r="A28" s="77" t="s">
        <v>38</v>
      </c>
      <c r="B28" s="77"/>
      <c r="C28" s="77"/>
      <c r="E28" s="78">
        <v>10000</v>
      </c>
      <c r="F28" s="78"/>
      <c r="H28" s="9">
        <v>9608908</v>
      </c>
      <c r="J28" s="9">
        <v>9148729.4000000004</v>
      </c>
      <c r="L28" s="9">
        <v>0</v>
      </c>
      <c r="N28" s="9">
        <v>0</v>
      </c>
      <c r="P28" s="9">
        <v>0</v>
      </c>
      <c r="R28" s="9">
        <v>0</v>
      </c>
      <c r="T28" s="9">
        <v>10000</v>
      </c>
      <c r="V28" s="9">
        <v>922</v>
      </c>
      <c r="X28" s="9">
        <v>9608908</v>
      </c>
      <c r="Z28" s="9">
        <v>9148729.4000000004</v>
      </c>
      <c r="AB28" s="10">
        <v>0</v>
      </c>
    </row>
    <row r="29" spans="1:28" ht="21.75" customHeight="1" x14ac:dyDescent="0.2">
      <c r="A29" s="77" t="s">
        <v>39</v>
      </c>
      <c r="B29" s="77"/>
      <c r="C29" s="77"/>
      <c r="E29" s="78">
        <v>10000</v>
      </c>
      <c r="F29" s="78"/>
      <c r="H29" s="9">
        <v>10109372</v>
      </c>
      <c r="J29" s="9">
        <v>4266761</v>
      </c>
      <c r="L29" s="9">
        <v>0</v>
      </c>
      <c r="N29" s="9">
        <v>0</v>
      </c>
      <c r="P29" s="9">
        <v>0</v>
      </c>
      <c r="R29" s="9">
        <v>0</v>
      </c>
      <c r="T29" s="9">
        <v>10000</v>
      </c>
      <c r="V29" s="9">
        <v>430</v>
      </c>
      <c r="X29" s="9">
        <v>10109372</v>
      </c>
      <c r="Z29" s="9">
        <v>4266761</v>
      </c>
      <c r="AB29" s="10">
        <v>0</v>
      </c>
    </row>
    <row r="30" spans="1:28" ht="21.75" customHeight="1" x14ac:dyDescent="0.2">
      <c r="A30" s="77" t="s">
        <v>40</v>
      </c>
      <c r="B30" s="77"/>
      <c r="C30" s="77"/>
      <c r="E30" s="78">
        <v>10000</v>
      </c>
      <c r="F30" s="78"/>
      <c r="H30" s="9">
        <v>12411506</v>
      </c>
      <c r="J30" s="9">
        <v>4286606.4000000004</v>
      </c>
      <c r="L30" s="9">
        <v>0</v>
      </c>
      <c r="N30" s="9">
        <v>0</v>
      </c>
      <c r="P30" s="9">
        <v>0</v>
      </c>
      <c r="R30" s="9">
        <v>0</v>
      </c>
      <c r="T30" s="9">
        <v>10000</v>
      </c>
      <c r="V30" s="9">
        <v>432</v>
      </c>
      <c r="X30" s="9">
        <v>12411506</v>
      </c>
      <c r="Z30" s="9">
        <v>4286606.4000000004</v>
      </c>
      <c r="AB30" s="10">
        <v>0</v>
      </c>
    </row>
    <row r="31" spans="1:28" ht="21.75" customHeight="1" x14ac:dyDescent="0.2">
      <c r="A31" s="77" t="s">
        <v>41</v>
      </c>
      <c r="B31" s="77"/>
      <c r="C31" s="77"/>
      <c r="E31" s="78">
        <v>10000</v>
      </c>
      <c r="F31" s="78"/>
      <c r="H31" s="9">
        <v>11110300</v>
      </c>
      <c r="J31" s="9">
        <v>10914970</v>
      </c>
      <c r="L31" s="9">
        <v>0</v>
      </c>
      <c r="N31" s="9">
        <v>0</v>
      </c>
      <c r="P31" s="9">
        <v>0</v>
      </c>
      <c r="R31" s="9">
        <v>0</v>
      </c>
      <c r="T31" s="9">
        <v>10000</v>
      </c>
      <c r="V31" s="9">
        <v>1100</v>
      </c>
      <c r="X31" s="9">
        <v>11110300</v>
      </c>
      <c r="Z31" s="9">
        <v>10914970</v>
      </c>
      <c r="AB31" s="10">
        <v>0</v>
      </c>
    </row>
    <row r="32" spans="1:28" ht="21.75" customHeight="1" x14ac:dyDescent="0.2">
      <c r="A32" s="77" t="s">
        <v>42</v>
      </c>
      <c r="B32" s="77"/>
      <c r="C32" s="77"/>
      <c r="E32" s="78">
        <v>29700000</v>
      </c>
      <c r="F32" s="78"/>
      <c r="H32" s="9">
        <v>39942405959</v>
      </c>
      <c r="J32" s="9">
        <v>84963217977</v>
      </c>
      <c r="L32" s="9">
        <v>0</v>
      </c>
      <c r="N32" s="9">
        <v>0</v>
      </c>
      <c r="P32" s="9">
        <v>0</v>
      </c>
      <c r="R32" s="9">
        <v>0</v>
      </c>
      <c r="T32" s="9">
        <v>29700000</v>
      </c>
      <c r="V32" s="9">
        <v>3540</v>
      </c>
      <c r="X32" s="9">
        <v>39942405959</v>
      </c>
      <c r="Z32" s="9">
        <v>104325283260</v>
      </c>
      <c r="AB32" s="10">
        <v>0.15</v>
      </c>
    </row>
    <row r="33" spans="1:28" ht="21.75" customHeight="1" x14ac:dyDescent="0.2">
      <c r="A33" s="77" t="s">
        <v>43</v>
      </c>
      <c r="B33" s="77"/>
      <c r="C33" s="77"/>
      <c r="E33" s="78">
        <v>3200000</v>
      </c>
      <c r="F33" s="78"/>
      <c r="H33" s="9">
        <v>49982086289</v>
      </c>
      <c r="J33" s="9">
        <v>57980320640</v>
      </c>
      <c r="L33" s="9">
        <v>0</v>
      </c>
      <c r="N33" s="9">
        <v>0</v>
      </c>
      <c r="P33" s="9">
        <v>0</v>
      </c>
      <c r="R33" s="9">
        <v>0</v>
      </c>
      <c r="T33" s="9">
        <v>3200000</v>
      </c>
      <c r="V33" s="9">
        <v>23700</v>
      </c>
      <c r="X33" s="9">
        <v>49982086289</v>
      </c>
      <c r="Z33" s="9">
        <v>75253756800</v>
      </c>
      <c r="AB33" s="10">
        <v>0.11</v>
      </c>
    </row>
    <row r="34" spans="1:28" ht="21.75" customHeight="1" x14ac:dyDescent="0.2">
      <c r="A34" s="77" t="s">
        <v>44</v>
      </c>
      <c r="B34" s="77"/>
      <c r="C34" s="77"/>
      <c r="E34" s="78">
        <v>4500000</v>
      </c>
      <c r="F34" s="78"/>
      <c r="H34" s="9">
        <v>51090492742</v>
      </c>
      <c r="J34" s="9">
        <v>84705128550</v>
      </c>
      <c r="L34" s="9">
        <v>0</v>
      </c>
      <c r="N34" s="9">
        <v>0</v>
      </c>
      <c r="P34" s="9">
        <v>0</v>
      </c>
      <c r="R34" s="9">
        <v>0</v>
      </c>
      <c r="T34" s="9">
        <v>4500000</v>
      </c>
      <c r="V34" s="9">
        <v>20420</v>
      </c>
      <c r="X34" s="9">
        <v>51090492742</v>
      </c>
      <c r="Z34" s="9">
        <v>91179690300</v>
      </c>
      <c r="AB34" s="10">
        <v>0.13</v>
      </c>
    </row>
    <row r="35" spans="1:28" ht="21.75" customHeight="1" x14ac:dyDescent="0.2">
      <c r="A35" s="77" t="s">
        <v>45</v>
      </c>
      <c r="B35" s="77"/>
      <c r="C35" s="77"/>
      <c r="E35" s="78">
        <v>16449233</v>
      </c>
      <c r="F35" s="78"/>
      <c r="H35" s="9">
        <v>69348181609</v>
      </c>
      <c r="J35" s="9">
        <v>72306816300.071304</v>
      </c>
      <c r="L35" s="9">
        <v>13115575</v>
      </c>
      <c r="N35" s="9">
        <v>70657176713</v>
      </c>
      <c r="P35" s="9">
        <v>0</v>
      </c>
      <c r="R35" s="9">
        <v>0</v>
      </c>
      <c r="T35" s="9">
        <v>29564808</v>
      </c>
      <c r="V35" s="9">
        <v>5500</v>
      </c>
      <c r="X35" s="9">
        <v>140005358322</v>
      </c>
      <c r="Z35" s="9">
        <v>161349496187.88</v>
      </c>
      <c r="AB35" s="10">
        <v>0.23</v>
      </c>
    </row>
    <row r="36" spans="1:28" ht="21.75" customHeight="1" x14ac:dyDescent="0.2">
      <c r="A36" s="77" t="s">
        <v>46</v>
      </c>
      <c r="B36" s="77"/>
      <c r="C36" s="77"/>
      <c r="E36" s="78">
        <v>10000</v>
      </c>
      <c r="F36" s="78"/>
      <c r="H36" s="9">
        <v>9608908</v>
      </c>
      <c r="J36" s="9">
        <v>4276683.7</v>
      </c>
      <c r="L36" s="9">
        <v>0</v>
      </c>
      <c r="N36" s="9">
        <v>0</v>
      </c>
      <c r="P36" s="9">
        <v>0</v>
      </c>
      <c r="R36" s="9">
        <v>0</v>
      </c>
      <c r="T36" s="9">
        <v>10000</v>
      </c>
      <c r="V36" s="9">
        <v>431</v>
      </c>
      <c r="X36" s="9">
        <v>9608908</v>
      </c>
      <c r="Z36" s="9">
        <v>4276683.7</v>
      </c>
      <c r="AB36" s="10">
        <v>0</v>
      </c>
    </row>
    <row r="37" spans="1:28" ht="21.75" customHeight="1" x14ac:dyDescent="0.2">
      <c r="A37" s="77" t="s">
        <v>47</v>
      </c>
      <c r="B37" s="77"/>
      <c r="C37" s="77"/>
      <c r="E37" s="78">
        <v>10000</v>
      </c>
      <c r="F37" s="78"/>
      <c r="H37" s="9">
        <v>7607052</v>
      </c>
      <c r="J37" s="9">
        <v>4316374.5</v>
      </c>
      <c r="L37" s="9">
        <v>0</v>
      </c>
      <c r="N37" s="9">
        <v>0</v>
      </c>
      <c r="P37" s="9">
        <v>0</v>
      </c>
      <c r="R37" s="9">
        <v>0</v>
      </c>
      <c r="T37" s="9">
        <v>10000</v>
      </c>
      <c r="V37" s="9">
        <v>435</v>
      </c>
      <c r="X37" s="9">
        <v>7607052</v>
      </c>
      <c r="Z37" s="9">
        <v>4316374.5</v>
      </c>
      <c r="AB37" s="10">
        <v>0</v>
      </c>
    </row>
    <row r="38" spans="1:28" ht="21.75" customHeight="1" x14ac:dyDescent="0.2">
      <c r="A38" s="77" t="s">
        <v>48</v>
      </c>
      <c r="B38" s="77"/>
      <c r="C38" s="77"/>
      <c r="E38" s="78">
        <v>10000</v>
      </c>
      <c r="F38" s="78"/>
      <c r="H38" s="9">
        <v>12621321</v>
      </c>
      <c r="J38" s="9">
        <v>12066003.199999999</v>
      </c>
      <c r="L38" s="9">
        <v>0</v>
      </c>
      <c r="N38" s="9">
        <v>0</v>
      </c>
      <c r="P38" s="9">
        <v>0</v>
      </c>
      <c r="R38" s="9">
        <v>0</v>
      </c>
      <c r="T38" s="9">
        <v>10000</v>
      </c>
      <c r="V38" s="9">
        <v>1216</v>
      </c>
      <c r="X38" s="9">
        <v>12621321</v>
      </c>
      <c r="Z38" s="9">
        <v>12066003.199999999</v>
      </c>
      <c r="AB38" s="10">
        <v>0</v>
      </c>
    </row>
    <row r="39" spans="1:28" ht="21.75" customHeight="1" x14ac:dyDescent="0.2">
      <c r="A39" s="77" t="s">
        <v>49</v>
      </c>
      <c r="B39" s="77"/>
      <c r="C39" s="77"/>
      <c r="E39" s="78">
        <v>10000</v>
      </c>
      <c r="F39" s="78"/>
      <c r="H39" s="9">
        <v>10509744</v>
      </c>
      <c r="J39" s="9">
        <v>6876431.0999999996</v>
      </c>
      <c r="L39" s="9">
        <v>0</v>
      </c>
      <c r="N39" s="9">
        <v>0</v>
      </c>
      <c r="P39" s="9">
        <v>0</v>
      </c>
      <c r="R39" s="9">
        <v>0</v>
      </c>
      <c r="T39" s="9">
        <v>10000</v>
      </c>
      <c r="V39" s="9">
        <v>693</v>
      </c>
      <c r="X39" s="9">
        <v>10509744</v>
      </c>
      <c r="Z39" s="9">
        <v>6876431.0999999996</v>
      </c>
      <c r="AB39" s="10">
        <v>0</v>
      </c>
    </row>
    <row r="40" spans="1:28" ht="21.75" customHeight="1" x14ac:dyDescent="0.2">
      <c r="A40" s="77" t="s">
        <v>50</v>
      </c>
      <c r="B40" s="77"/>
      <c r="C40" s="77"/>
      <c r="E40" s="78">
        <v>10000</v>
      </c>
      <c r="F40" s="78"/>
      <c r="H40" s="9">
        <v>12211320</v>
      </c>
      <c r="J40" s="9">
        <v>11688940.6</v>
      </c>
      <c r="L40" s="9">
        <v>0</v>
      </c>
      <c r="N40" s="9">
        <v>0</v>
      </c>
      <c r="P40" s="9">
        <v>0</v>
      </c>
      <c r="R40" s="9">
        <v>0</v>
      </c>
      <c r="T40" s="9">
        <v>10000</v>
      </c>
      <c r="V40" s="9">
        <v>1178</v>
      </c>
      <c r="X40" s="9">
        <v>12211320</v>
      </c>
      <c r="Z40" s="9">
        <v>11688940.6</v>
      </c>
      <c r="AB40" s="10">
        <v>0</v>
      </c>
    </row>
    <row r="41" spans="1:28" ht="21.75" customHeight="1" x14ac:dyDescent="0.2">
      <c r="A41" s="77" t="s">
        <v>51</v>
      </c>
      <c r="B41" s="77"/>
      <c r="C41" s="77"/>
      <c r="E41" s="78">
        <v>10000</v>
      </c>
      <c r="F41" s="78"/>
      <c r="H41" s="9">
        <v>21820230</v>
      </c>
      <c r="J41" s="9">
        <v>19736250.300000001</v>
      </c>
      <c r="L41" s="9">
        <v>0</v>
      </c>
      <c r="N41" s="9">
        <v>0</v>
      </c>
      <c r="P41" s="9">
        <v>0</v>
      </c>
      <c r="R41" s="9">
        <v>0</v>
      </c>
      <c r="T41" s="9">
        <v>10000</v>
      </c>
      <c r="V41" s="9">
        <v>1989</v>
      </c>
      <c r="X41" s="9">
        <v>21820230</v>
      </c>
      <c r="Z41" s="9">
        <v>19736250.300000001</v>
      </c>
      <c r="AB41" s="10">
        <v>0</v>
      </c>
    </row>
    <row r="42" spans="1:28" ht="21.75" customHeight="1" x14ac:dyDescent="0.2">
      <c r="A42" s="77" t="s">
        <v>52</v>
      </c>
      <c r="B42" s="77"/>
      <c r="C42" s="77"/>
      <c r="E42" s="78">
        <v>10000</v>
      </c>
      <c r="F42" s="78"/>
      <c r="H42" s="9">
        <v>13512528</v>
      </c>
      <c r="J42" s="9">
        <v>12909432.699999999</v>
      </c>
      <c r="L42" s="9">
        <v>0</v>
      </c>
      <c r="N42" s="9">
        <v>0</v>
      </c>
      <c r="P42" s="9">
        <v>0</v>
      </c>
      <c r="R42" s="9">
        <v>0</v>
      </c>
      <c r="T42" s="9">
        <v>10000</v>
      </c>
      <c r="V42" s="9">
        <v>1301</v>
      </c>
      <c r="X42" s="9">
        <v>13512528</v>
      </c>
      <c r="Z42" s="9">
        <v>12909432.699999999</v>
      </c>
      <c r="AB42" s="10">
        <v>0</v>
      </c>
    </row>
    <row r="43" spans="1:28" ht="21.75" customHeight="1" x14ac:dyDescent="0.2">
      <c r="A43" s="77" t="s">
        <v>53</v>
      </c>
      <c r="B43" s="77"/>
      <c r="C43" s="77"/>
      <c r="E43" s="78">
        <v>10000</v>
      </c>
      <c r="F43" s="78"/>
      <c r="H43" s="9">
        <v>9612416</v>
      </c>
      <c r="J43" s="9">
        <v>5973465.4000000004</v>
      </c>
      <c r="L43" s="9">
        <v>0</v>
      </c>
      <c r="N43" s="9">
        <v>0</v>
      </c>
      <c r="P43" s="9">
        <v>0</v>
      </c>
      <c r="R43" s="9">
        <v>0</v>
      </c>
      <c r="T43" s="9">
        <v>10000</v>
      </c>
      <c r="V43" s="9">
        <v>602</v>
      </c>
      <c r="X43" s="9">
        <v>9612416</v>
      </c>
      <c r="Z43" s="9">
        <v>5973465.4000000004</v>
      </c>
      <c r="AB43" s="10">
        <v>0</v>
      </c>
    </row>
    <row r="44" spans="1:28" ht="21.75" customHeight="1" x14ac:dyDescent="0.2">
      <c r="A44" s="77" t="s">
        <v>54</v>
      </c>
      <c r="B44" s="77"/>
      <c r="C44" s="77"/>
      <c r="E44" s="78">
        <v>10000</v>
      </c>
      <c r="F44" s="78"/>
      <c r="H44" s="9">
        <v>14012992</v>
      </c>
      <c r="J44" s="9">
        <v>13385722.300000001</v>
      </c>
      <c r="L44" s="9">
        <v>0</v>
      </c>
      <c r="N44" s="9">
        <v>0</v>
      </c>
      <c r="P44" s="9">
        <v>0</v>
      </c>
      <c r="R44" s="9">
        <v>0</v>
      </c>
      <c r="T44" s="9">
        <v>10000</v>
      </c>
      <c r="V44" s="9">
        <v>1349</v>
      </c>
      <c r="X44" s="9">
        <v>14012992</v>
      </c>
      <c r="Z44" s="9">
        <v>13385722.300000001</v>
      </c>
      <c r="AB44" s="10">
        <v>0</v>
      </c>
    </row>
    <row r="45" spans="1:28" ht="21.75" customHeight="1" x14ac:dyDescent="0.2">
      <c r="A45" s="77" t="s">
        <v>55</v>
      </c>
      <c r="B45" s="77"/>
      <c r="C45" s="77"/>
      <c r="E45" s="78">
        <v>10000</v>
      </c>
      <c r="F45" s="78"/>
      <c r="H45" s="9">
        <v>7506960</v>
      </c>
      <c r="J45" s="9">
        <v>5824624.9000000004</v>
      </c>
      <c r="L45" s="9">
        <v>0</v>
      </c>
      <c r="N45" s="9">
        <v>0</v>
      </c>
      <c r="P45" s="9">
        <v>0</v>
      </c>
      <c r="R45" s="9">
        <v>0</v>
      </c>
      <c r="T45" s="9">
        <v>10000</v>
      </c>
      <c r="V45" s="9">
        <v>587</v>
      </c>
      <c r="X45" s="9">
        <v>7506960</v>
      </c>
      <c r="Z45" s="9">
        <v>5824624.9000000004</v>
      </c>
      <c r="AB45" s="10">
        <v>0</v>
      </c>
    </row>
    <row r="46" spans="1:28" ht="21.75" customHeight="1" x14ac:dyDescent="0.2">
      <c r="A46" s="77" t="s">
        <v>56</v>
      </c>
      <c r="B46" s="77"/>
      <c r="C46" s="77"/>
      <c r="E46" s="78">
        <v>10000</v>
      </c>
      <c r="F46" s="78"/>
      <c r="H46" s="9">
        <v>10109372</v>
      </c>
      <c r="J46" s="9">
        <v>9714323.3000000007</v>
      </c>
      <c r="L46" s="9">
        <v>0</v>
      </c>
      <c r="N46" s="9">
        <v>0</v>
      </c>
      <c r="P46" s="9">
        <v>0</v>
      </c>
      <c r="R46" s="9">
        <v>0</v>
      </c>
      <c r="T46" s="9">
        <v>10000</v>
      </c>
      <c r="V46" s="9">
        <v>979</v>
      </c>
      <c r="X46" s="9">
        <v>10109372</v>
      </c>
      <c r="Z46" s="9">
        <v>9714323.3000000007</v>
      </c>
      <c r="AB46" s="10">
        <v>0</v>
      </c>
    </row>
    <row r="47" spans="1:28" ht="21.75" customHeight="1" x14ac:dyDescent="0.2">
      <c r="A47" s="77" t="s">
        <v>57</v>
      </c>
      <c r="B47" s="77"/>
      <c r="C47" s="77"/>
      <c r="E47" s="78">
        <v>10000</v>
      </c>
      <c r="F47" s="78"/>
      <c r="H47" s="9">
        <v>13919476</v>
      </c>
      <c r="J47" s="9">
        <v>12562138.199999999</v>
      </c>
      <c r="L47" s="9">
        <v>0</v>
      </c>
      <c r="N47" s="9">
        <v>0</v>
      </c>
      <c r="P47" s="9">
        <v>0</v>
      </c>
      <c r="R47" s="9">
        <v>0</v>
      </c>
      <c r="T47" s="9">
        <v>10000</v>
      </c>
      <c r="V47" s="9">
        <v>1266</v>
      </c>
      <c r="X47" s="9">
        <v>13919476</v>
      </c>
      <c r="Z47" s="9">
        <v>12562138.199999999</v>
      </c>
      <c r="AB47" s="10">
        <v>0</v>
      </c>
    </row>
    <row r="48" spans="1:28" ht="21.75" customHeight="1" x14ac:dyDescent="0.2">
      <c r="A48" s="77" t="s">
        <v>58</v>
      </c>
      <c r="B48" s="77"/>
      <c r="C48" s="77"/>
      <c r="E48" s="78">
        <v>10000</v>
      </c>
      <c r="F48" s="78"/>
      <c r="H48" s="9">
        <v>7607052</v>
      </c>
      <c r="J48" s="9">
        <v>4286606.4000000004</v>
      </c>
      <c r="L48" s="9">
        <v>0</v>
      </c>
      <c r="N48" s="9">
        <v>0</v>
      </c>
      <c r="P48" s="9">
        <v>0</v>
      </c>
      <c r="R48" s="9">
        <v>0</v>
      </c>
      <c r="T48" s="9">
        <v>10000</v>
      </c>
      <c r="V48" s="9">
        <v>432</v>
      </c>
      <c r="X48" s="9">
        <v>7607052</v>
      </c>
      <c r="Z48" s="9">
        <v>4286606.4000000004</v>
      </c>
      <c r="AB48" s="10">
        <v>0</v>
      </c>
    </row>
    <row r="49" spans="1:28" ht="21.75" customHeight="1" x14ac:dyDescent="0.2">
      <c r="A49" s="77" t="s">
        <v>59</v>
      </c>
      <c r="B49" s="77"/>
      <c r="C49" s="77"/>
      <c r="E49" s="78">
        <v>10000</v>
      </c>
      <c r="F49" s="78"/>
      <c r="H49" s="9">
        <v>8808166</v>
      </c>
      <c r="J49" s="9">
        <v>5080422.4000000004</v>
      </c>
      <c r="L49" s="9">
        <v>0</v>
      </c>
      <c r="N49" s="9">
        <v>0</v>
      </c>
      <c r="P49" s="9">
        <v>0</v>
      </c>
      <c r="R49" s="9">
        <v>0</v>
      </c>
      <c r="T49" s="9">
        <v>10000</v>
      </c>
      <c r="V49" s="9">
        <v>512</v>
      </c>
      <c r="X49" s="9">
        <v>8808166</v>
      </c>
      <c r="Z49" s="9">
        <v>5080422.4000000004</v>
      </c>
      <c r="AB49" s="10">
        <v>0</v>
      </c>
    </row>
    <row r="50" spans="1:28" ht="21.75" customHeight="1" x14ac:dyDescent="0.2">
      <c r="A50" s="77" t="s">
        <v>60</v>
      </c>
      <c r="B50" s="77"/>
      <c r="C50" s="77"/>
      <c r="E50" s="78">
        <v>10000</v>
      </c>
      <c r="F50" s="78"/>
      <c r="H50" s="9">
        <v>7206680</v>
      </c>
      <c r="J50" s="9">
        <v>4306451.8</v>
      </c>
      <c r="L50" s="9">
        <v>0</v>
      </c>
      <c r="N50" s="9">
        <v>0</v>
      </c>
      <c r="P50" s="9">
        <v>0</v>
      </c>
      <c r="R50" s="9">
        <v>0</v>
      </c>
      <c r="T50" s="9">
        <v>10000</v>
      </c>
      <c r="V50" s="9">
        <v>434</v>
      </c>
      <c r="X50" s="9">
        <v>7206680</v>
      </c>
      <c r="Z50" s="9">
        <v>4306451.8</v>
      </c>
      <c r="AB50" s="10">
        <v>0</v>
      </c>
    </row>
    <row r="51" spans="1:28" ht="21.75" customHeight="1" x14ac:dyDescent="0.2">
      <c r="A51" s="77" t="s">
        <v>61</v>
      </c>
      <c r="B51" s="77"/>
      <c r="C51" s="77"/>
      <c r="E51" s="78">
        <v>10000</v>
      </c>
      <c r="F51" s="78"/>
      <c r="H51" s="9">
        <v>12611692</v>
      </c>
      <c r="J51" s="9">
        <v>12016389.699999999</v>
      </c>
      <c r="L51" s="9">
        <v>0</v>
      </c>
      <c r="N51" s="9">
        <v>0</v>
      </c>
      <c r="P51" s="9">
        <v>0</v>
      </c>
      <c r="R51" s="9">
        <v>0</v>
      </c>
      <c r="T51" s="9">
        <v>10000</v>
      </c>
      <c r="V51" s="9">
        <v>1211</v>
      </c>
      <c r="X51" s="9">
        <v>12611692</v>
      </c>
      <c r="Z51" s="9">
        <v>12016389.699999999</v>
      </c>
      <c r="AB51" s="10">
        <v>0</v>
      </c>
    </row>
    <row r="52" spans="1:28" ht="21.75" customHeight="1" x14ac:dyDescent="0.2">
      <c r="A52" s="77" t="s">
        <v>62</v>
      </c>
      <c r="B52" s="77"/>
      <c r="C52" s="77"/>
      <c r="E52" s="78">
        <v>3605721</v>
      </c>
      <c r="F52" s="78"/>
      <c r="H52" s="9">
        <v>29970459942</v>
      </c>
      <c r="J52" s="9">
        <v>28801682652.193501</v>
      </c>
      <c r="L52" s="9">
        <v>0</v>
      </c>
      <c r="N52" s="9">
        <v>0</v>
      </c>
      <c r="P52" s="9">
        <v>0</v>
      </c>
      <c r="R52" s="9">
        <v>0</v>
      </c>
      <c r="T52" s="9">
        <v>3605721</v>
      </c>
      <c r="V52" s="9">
        <v>8680</v>
      </c>
      <c r="X52" s="9">
        <v>29970459942</v>
      </c>
      <c r="Z52" s="9">
        <v>31055727381.495602</v>
      </c>
      <c r="AB52" s="10">
        <v>0.04</v>
      </c>
    </row>
    <row r="53" spans="1:28" ht="21.75" customHeight="1" x14ac:dyDescent="0.2">
      <c r="A53" s="77" t="s">
        <v>63</v>
      </c>
      <c r="B53" s="77"/>
      <c r="C53" s="77"/>
      <c r="E53" s="78">
        <v>3000000</v>
      </c>
      <c r="F53" s="78"/>
      <c r="H53" s="9">
        <v>29490322434</v>
      </c>
      <c r="J53" s="9">
        <v>28547607900</v>
      </c>
      <c r="L53" s="9">
        <v>0</v>
      </c>
      <c r="N53" s="9">
        <v>0</v>
      </c>
      <c r="P53" s="9">
        <v>0</v>
      </c>
      <c r="R53" s="9">
        <v>0</v>
      </c>
      <c r="T53" s="9">
        <v>3000000</v>
      </c>
      <c r="V53" s="9">
        <v>12440</v>
      </c>
      <c r="X53" s="9">
        <v>29490322434</v>
      </c>
      <c r="Z53" s="9">
        <v>37031516400</v>
      </c>
      <c r="AB53" s="10">
        <v>0.05</v>
      </c>
    </row>
    <row r="54" spans="1:28" ht="21.75" customHeight="1" x14ac:dyDescent="0.2">
      <c r="A54" s="77" t="s">
        <v>64</v>
      </c>
      <c r="B54" s="77"/>
      <c r="C54" s="77"/>
      <c r="E54" s="78">
        <v>5872208</v>
      </c>
      <c r="F54" s="78"/>
      <c r="H54" s="9">
        <v>6171417565</v>
      </c>
      <c r="J54" s="9">
        <v>50343688789.862396</v>
      </c>
      <c r="L54" s="9">
        <v>0</v>
      </c>
      <c r="N54" s="9">
        <v>0</v>
      </c>
      <c r="P54" s="9">
        <v>0</v>
      </c>
      <c r="R54" s="9">
        <v>0</v>
      </c>
      <c r="T54" s="9">
        <v>5872208</v>
      </c>
      <c r="V54" s="9">
        <v>9980</v>
      </c>
      <c r="X54" s="9">
        <v>6171417565</v>
      </c>
      <c r="Z54" s="9">
        <v>58151622004.956802</v>
      </c>
      <c r="AB54" s="10">
        <v>0.08</v>
      </c>
    </row>
    <row r="55" spans="1:28" ht="21.75" customHeight="1" x14ac:dyDescent="0.2">
      <c r="A55" s="77" t="s">
        <v>65</v>
      </c>
      <c r="B55" s="77"/>
      <c r="C55" s="77"/>
      <c r="E55" s="78">
        <v>5400000</v>
      </c>
      <c r="F55" s="78"/>
      <c r="H55" s="9">
        <v>26097338434</v>
      </c>
      <c r="J55" s="9">
        <v>27595028700</v>
      </c>
      <c r="L55" s="9">
        <v>0</v>
      </c>
      <c r="N55" s="9">
        <v>0</v>
      </c>
      <c r="P55" s="9">
        <v>0</v>
      </c>
      <c r="R55" s="9">
        <v>0</v>
      </c>
      <c r="T55" s="9">
        <v>5400000</v>
      </c>
      <c r="V55" s="9">
        <v>6190</v>
      </c>
      <c r="X55" s="9">
        <v>26097338434</v>
      </c>
      <c r="Z55" s="9">
        <v>33167617020</v>
      </c>
      <c r="AB55" s="10">
        <v>0.05</v>
      </c>
    </row>
    <row r="56" spans="1:28" ht="21.75" customHeight="1" x14ac:dyDescent="0.2">
      <c r="A56" s="77" t="s">
        <v>66</v>
      </c>
      <c r="B56" s="77"/>
      <c r="C56" s="77"/>
      <c r="E56" s="78">
        <v>303003995</v>
      </c>
      <c r="F56" s="78"/>
      <c r="H56" s="9">
        <v>500150239820</v>
      </c>
      <c r="J56" s="9">
        <v>570054723728.95996</v>
      </c>
      <c r="L56" s="9">
        <v>0</v>
      </c>
      <c r="N56" s="9">
        <v>0</v>
      </c>
      <c r="P56" s="9">
        <v>0</v>
      </c>
      <c r="R56" s="9">
        <v>0</v>
      </c>
      <c r="T56" s="9">
        <v>303003995</v>
      </c>
      <c r="V56" s="9">
        <v>1933</v>
      </c>
      <c r="X56" s="9">
        <v>500150239820</v>
      </c>
      <c r="Z56" s="9">
        <v>581179209371.34998</v>
      </c>
      <c r="AB56" s="10">
        <v>0.82</v>
      </c>
    </row>
    <row r="57" spans="1:28" ht="21.75" customHeight="1" x14ac:dyDescent="0.2">
      <c r="A57" s="77" t="s">
        <v>67</v>
      </c>
      <c r="B57" s="77"/>
      <c r="C57" s="77"/>
      <c r="E57" s="78">
        <v>1466666</v>
      </c>
      <c r="F57" s="78"/>
      <c r="H57" s="9">
        <v>4460131306</v>
      </c>
      <c r="J57" s="9">
        <v>10172747416.021799</v>
      </c>
      <c r="L57" s="9">
        <v>0</v>
      </c>
      <c r="N57" s="9">
        <v>0</v>
      </c>
      <c r="P57" s="9">
        <v>0</v>
      </c>
      <c r="R57" s="9">
        <v>0</v>
      </c>
      <c r="T57" s="9">
        <v>1466666</v>
      </c>
      <c r="V57" s="9">
        <v>8990</v>
      </c>
      <c r="X57" s="9">
        <v>4460131306</v>
      </c>
      <c r="Z57" s="9">
        <v>13083404759.6618</v>
      </c>
      <c r="AB57" s="10">
        <v>0.02</v>
      </c>
    </row>
    <row r="58" spans="1:28" ht="21.75" customHeight="1" x14ac:dyDescent="0.2">
      <c r="A58" s="77" t="s">
        <v>68</v>
      </c>
      <c r="B58" s="77"/>
      <c r="C58" s="77"/>
      <c r="E58" s="78">
        <v>3900000</v>
      </c>
      <c r="F58" s="78"/>
      <c r="H58" s="9">
        <v>29913883740</v>
      </c>
      <c r="J58" s="9">
        <v>30068757810</v>
      </c>
      <c r="L58" s="9">
        <v>0</v>
      </c>
      <c r="N58" s="9">
        <v>0</v>
      </c>
      <c r="P58" s="9">
        <v>0</v>
      </c>
      <c r="R58" s="9">
        <v>0</v>
      </c>
      <c r="T58" s="9">
        <v>3900000</v>
      </c>
      <c r="V58" s="9">
        <v>10670</v>
      </c>
      <c r="X58" s="9">
        <v>29913883740</v>
      </c>
      <c r="Z58" s="9">
        <v>41291331510</v>
      </c>
      <c r="AB58" s="10">
        <v>0.06</v>
      </c>
    </row>
    <row r="59" spans="1:28" ht="21.75" customHeight="1" x14ac:dyDescent="0.2">
      <c r="A59" s="77" t="s">
        <v>69</v>
      </c>
      <c r="B59" s="77"/>
      <c r="C59" s="77"/>
      <c r="E59" s="78">
        <v>8945641</v>
      </c>
      <c r="F59" s="78"/>
      <c r="H59" s="9">
        <v>98379943961</v>
      </c>
      <c r="J59" s="9">
        <v>170872455505.09799</v>
      </c>
      <c r="L59" s="9">
        <v>1951237</v>
      </c>
      <c r="N59" s="9">
        <v>49947787811</v>
      </c>
      <c r="P59" s="9">
        <v>0</v>
      </c>
      <c r="R59" s="9">
        <v>0</v>
      </c>
      <c r="T59" s="9">
        <v>10896878</v>
      </c>
      <c r="V59" s="9">
        <v>24160</v>
      </c>
      <c r="X59" s="9">
        <v>148327731772</v>
      </c>
      <c r="Z59" s="9">
        <v>261233506414.73001</v>
      </c>
      <c r="AB59" s="10">
        <v>0.37</v>
      </c>
    </row>
    <row r="60" spans="1:28" ht="21.75" customHeight="1" x14ac:dyDescent="0.2">
      <c r="A60" s="77" t="s">
        <v>70</v>
      </c>
      <c r="B60" s="77"/>
      <c r="C60" s="77"/>
      <c r="E60" s="78">
        <v>0</v>
      </c>
      <c r="F60" s="78"/>
      <c r="H60" s="9">
        <v>0</v>
      </c>
      <c r="J60" s="9">
        <v>0</v>
      </c>
      <c r="L60" s="9">
        <v>1875000</v>
      </c>
      <c r="N60" s="9">
        <v>28894946769</v>
      </c>
      <c r="P60" s="9">
        <v>0</v>
      </c>
      <c r="R60" s="9">
        <v>0</v>
      </c>
      <c r="T60" s="9">
        <v>1875000</v>
      </c>
      <c r="V60" s="9">
        <v>15300</v>
      </c>
      <c r="X60" s="9">
        <v>28894946769</v>
      </c>
      <c r="Z60" s="9">
        <v>28465745625</v>
      </c>
      <c r="AB60" s="10">
        <v>0.04</v>
      </c>
    </row>
    <row r="61" spans="1:28" ht="21.75" customHeight="1" x14ac:dyDescent="0.2">
      <c r="A61" s="77" t="s">
        <v>71</v>
      </c>
      <c r="B61" s="77"/>
      <c r="C61" s="77"/>
      <c r="E61" s="78">
        <v>0</v>
      </c>
      <c r="F61" s="78"/>
      <c r="H61" s="9">
        <v>0</v>
      </c>
      <c r="J61" s="9">
        <v>0</v>
      </c>
      <c r="L61" s="9">
        <v>200000</v>
      </c>
      <c r="N61" s="9">
        <v>3808117785</v>
      </c>
      <c r="P61" s="9">
        <v>0</v>
      </c>
      <c r="R61" s="9">
        <v>0</v>
      </c>
      <c r="T61" s="9">
        <v>200000</v>
      </c>
      <c r="V61" s="9">
        <v>18660</v>
      </c>
      <c r="X61" s="9">
        <v>3808117785</v>
      </c>
      <c r="Z61" s="9">
        <v>3703151640</v>
      </c>
      <c r="AB61" s="10">
        <v>0.01</v>
      </c>
    </row>
    <row r="62" spans="1:28" ht="21.75" customHeight="1" x14ac:dyDescent="0.2">
      <c r="A62" s="77" t="s">
        <v>72</v>
      </c>
      <c r="B62" s="77"/>
      <c r="C62" s="77"/>
      <c r="E62" s="78">
        <v>0</v>
      </c>
      <c r="F62" s="78"/>
      <c r="H62" s="9">
        <v>0</v>
      </c>
      <c r="J62" s="9">
        <v>0</v>
      </c>
      <c r="L62" s="9">
        <v>45953770</v>
      </c>
      <c r="N62" s="9">
        <v>1002399726124</v>
      </c>
      <c r="P62" s="9">
        <v>0</v>
      </c>
      <c r="R62" s="9">
        <v>0</v>
      </c>
      <c r="T62" s="9">
        <v>45953770</v>
      </c>
      <c r="V62" s="9">
        <v>22079</v>
      </c>
      <c r="X62" s="9">
        <v>1002445714702</v>
      </c>
      <c r="Z62" s="9">
        <v>1006770327115.0699</v>
      </c>
      <c r="AB62" s="10">
        <v>1.42</v>
      </c>
    </row>
    <row r="63" spans="1:28" ht="21.75" customHeight="1" x14ac:dyDescent="0.2">
      <c r="A63" s="77" t="s">
        <v>73</v>
      </c>
      <c r="B63" s="77"/>
      <c r="C63" s="77"/>
      <c r="E63" s="78">
        <v>0</v>
      </c>
      <c r="F63" s="78"/>
      <c r="H63" s="9">
        <v>0</v>
      </c>
      <c r="J63" s="9">
        <v>0</v>
      </c>
      <c r="L63" s="9">
        <v>937500</v>
      </c>
      <c r="N63" s="9">
        <v>22099840389</v>
      </c>
      <c r="P63" s="9">
        <v>-460000</v>
      </c>
      <c r="R63" s="9">
        <v>13104350291</v>
      </c>
      <c r="T63" s="9">
        <v>477500</v>
      </c>
      <c r="V63" s="9">
        <v>26350</v>
      </c>
      <c r="X63" s="9">
        <v>11256185366</v>
      </c>
      <c r="Z63" s="9">
        <v>12484865173.75</v>
      </c>
      <c r="AB63" s="10">
        <v>0.02</v>
      </c>
    </row>
    <row r="64" spans="1:28" ht="21.75" customHeight="1" x14ac:dyDescent="0.2">
      <c r="A64" s="79" t="s">
        <v>74</v>
      </c>
      <c r="B64" s="79"/>
      <c r="C64" s="79"/>
      <c r="D64" s="12"/>
      <c r="E64" s="78">
        <v>0</v>
      </c>
      <c r="F64" s="80"/>
      <c r="H64" s="13">
        <v>0</v>
      </c>
      <c r="J64" s="13">
        <v>0</v>
      </c>
      <c r="L64" s="13">
        <v>1125000</v>
      </c>
      <c r="N64" s="13">
        <v>20641933350</v>
      </c>
      <c r="P64" s="13">
        <v>0</v>
      </c>
      <c r="R64" s="13">
        <v>0</v>
      </c>
      <c r="T64" s="13">
        <v>1125000</v>
      </c>
      <c r="V64" s="13">
        <v>28680</v>
      </c>
      <c r="X64" s="13">
        <v>20641933350</v>
      </c>
      <c r="Z64" s="13">
        <v>32015591550</v>
      </c>
      <c r="AB64" s="14">
        <v>0.05</v>
      </c>
    </row>
    <row r="65" spans="1:28" ht="21.75" customHeight="1" x14ac:dyDescent="0.2">
      <c r="A65" s="81" t="s">
        <v>75</v>
      </c>
      <c r="B65" s="81"/>
      <c r="C65" s="81"/>
      <c r="D65" s="81"/>
      <c r="F65" s="16"/>
      <c r="H65" s="16">
        <v>1589369371347</v>
      </c>
      <c r="J65" s="16">
        <v>2023119990768.5</v>
      </c>
      <c r="L65" s="16"/>
      <c r="N65" s="16">
        <v>1446271032545</v>
      </c>
      <c r="P65" s="16"/>
      <c r="R65" s="16">
        <v>85491709823</v>
      </c>
      <c r="T65" s="16"/>
      <c r="V65" s="16"/>
      <c r="X65" s="16">
        <v>2973318342285</v>
      </c>
      <c r="Z65" s="16">
        <v>3630690534994.6299</v>
      </c>
      <c r="AB65" s="17">
        <v>5.15</v>
      </c>
    </row>
  </sheetData>
  <mergeCells count="126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62:C62"/>
    <mergeCell ref="E62:F62"/>
    <mergeCell ref="A63:C63"/>
    <mergeCell ref="E63:F63"/>
    <mergeCell ref="A64:C64"/>
    <mergeCell ref="E64:F64"/>
    <mergeCell ref="A65:D65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</mergeCells>
  <pageMargins left="0.39" right="0.39" top="0.39" bottom="0.39" header="0" footer="0"/>
  <pageSetup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AW74"/>
  <sheetViews>
    <sheetView rightToLeft="1" view="pageBreakPreview" zoomScale="60" zoomScaleNormal="100" workbookViewId="0">
      <selection activeCell="AS23" sqref="AS23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</row>
    <row r="2" spans="1:49" ht="21.75" customHeight="1" x14ac:dyDescent="0.2">
      <c r="A2" s="75" t="s">
        <v>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</row>
    <row r="3" spans="1:49" ht="21.75" customHeight="1" x14ac:dyDescent="0.2">
      <c r="A3" s="75" t="s">
        <v>2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</row>
    <row r="4" spans="1:49" ht="14.45" customHeight="1" x14ac:dyDescent="0.2"/>
    <row r="5" spans="1:49" ht="14.45" customHeight="1" x14ac:dyDescent="0.2">
      <c r="A5" s="86" t="s">
        <v>76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/>
      <c r="AW5" s="86"/>
    </row>
    <row r="6" spans="1:49" ht="14.45" customHeight="1" x14ac:dyDescent="0.2">
      <c r="I6" s="83" t="s">
        <v>7</v>
      </c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C6" s="83" t="s">
        <v>9</v>
      </c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83" t="s">
        <v>77</v>
      </c>
      <c r="B8" s="83"/>
      <c r="C8" s="83"/>
      <c r="D8" s="83"/>
      <c r="E8" s="83"/>
      <c r="F8" s="83"/>
      <c r="G8" s="83"/>
      <c r="I8" s="83" t="s">
        <v>78</v>
      </c>
      <c r="J8" s="83"/>
      <c r="K8" s="83"/>
      <c r="M8" s="83" t="s">
        <v>79</v>
      </c>
      <c r="N8" s="83"/>
      <c r="O8" s="83"/>
      <c r="Q8" s="83" t="s">
        <v>80</v>
      </c>
      <c r="R8" s="83"/>
      <c r="S8" s="83"/>
      <c r="T8" s="83"/>
      <c r="U8" s="83"/>
      <c r="W8" s="83" t="s">
        <v>81</v>
      </c>
      <c r="X8" s="83"/>
      <c r="Y8" s="83"/>
      <c r="Z8" s="83"/>
      <c r="AA8" s="83"/>
      <c r="AC8" s="83" t="s">
        <v>78</v>
      </c>
      <c r="AD8" s="83"/>
      <c r="AE8" s="83"/>
      <c r="AF8" s="83"/>
      <c r="AG8" s="83"/>
      <c r="AI8" s="83" t="s">
        <v>79</v>
      </c>
      <c r="AJ8" s="83"/>
      <c r="AK8" s="83"/>
      <c r="AM8" s="83" t="s">
        <v>80</v>
      </c>
      <c r="AN8" s="83"/>
      <c r="AO8" s="83"/>
      <c r="AQ8" s="83" t="s">
        <v>81</v>
      </c>
      <c r="AR8" s="83"/>
      <c r="AS8" s="83"/>
    </row>
    <row r="9" spans="1:49" ht="21.75" customHeight="1" x14ac:dyDescent="0.2">
      <c r="A9" s="84" t="s">
        <v>82</v>
      </c>
      <c r="B9" s="84"/>
      <c r="C9" s="84"/>
      <c r="D9" s="84"/>
      <c r="E9" s="84"/>
      <c r="F9" s="84"/>
      <c r="G9" s="84"/>
      <c r="I9" s="85">
        <v>303003995</v>
      </c>
      <c r="J9" s="85"/>
      <c r="K9" s="85"/>
      <c r="M9" s="85">
        <v>2231</v>
      </c>
      <c r="N9" s="85"/>
      <c r="O9" s="85"/>
      <c r="Q9" s="84" t="s">
        <v>83</v>
      </c>
      <c r="R9" s="84"/>
      <c r="S9" s="84"/>
      <c r="T9" s="84"/>
      <c r="U9" s="84"/>
      <c r="W9" s="88">
        <v>0.25741354699968699</v>
      </c>
      <c r="X9" s="88"/>
      <c r="Y9" s="88"/>
      <c r="Z9" s="88"/>
      <c r="AA9" s="88"/>
      <c r="AC9" s="85">
        <v>303003995</v>
      </c>
      <c r="AD9" s="85"/>
      <c r="AE9" s="85"/>
      <c r="AF9" s="85"/>
      <c r="AG9" s="85"/>
      <c r="AI9" s="85">
        <v>2231</v>
      </c>
      <c r="AJ9" s="85"/>
      <c r="AK9" s="85"/>
      <c r="AM9" s="84" t="s">
        <v>83</v>
      </c>
      <c r="AN9" s="84"/>
      <c r="AO9" s="84"/>
      <c r="AQ9" s="88">
        <v>0.25741354699968699</v>
      </c>
      <c r="AR9" s="88"/>
      <c r="AS9" s="88"/>
    </row>
    <row r="10" spans="1:49" ht="21.75" customHeight="1" x14ac:dyDescent="0.2">
      <c r="A10" s="77" t="s">
        <v>84</v>
      </c>
      <c r="B10" s="77"/>
      <c r="C10" s="77"/>
      <c r="D10" s="77"/>
      <c r="E10" s="77"/>
      <c r="F10" s="77"/>
      <c r="G10" s="77"/>
      <c r="I10" s="78">
        <v>0</v>
      </c>
      <c r="J10" s="78"/>
      <c r="K10" s="78"/>
      <c r="M10" s="78">
        <v>0</v>
      </c>
      <c r="N10" s="78"/>
      <c r="O10" s="78"/>
      <c r="W10" s="87">
        <v>0</v>
      </c>
      <c r="X10" s="87"/>
      <c r="Y10" s="87"/>
      <c r="Z10" s="87"/>
      <c r="AA10" s="87"/>
      <c r="AC10" s="78">
        <v>45953770</v>
      </c>
      <c r="AD10" s="78"/>
      <c r="AE10" s="78"/>
      <c r="AF10" s="78"/>
      <c r="AG10" s="78"/>
      <c r="AI10" s="78">
        <v>28289</v>
      </c>
      <c r="AJ10" s="78"/>
      <c r="AK10" s="78"/>
      <c r="AM10" s="77" t="s">
        <v>85</v>
      </c>
      <c r="AN10" s="77"/>
      <c r="AO10" s="77"/>
      <c r="AQ10" s="87">
        <v>0.29590708818012601</v>
      </c>
      <c r="AR10" s="87"/>
      <c r="AS10" s="87"/>
    </row>
    <row r="11" spans="1:49" ht="14.45" customHeight="1" x14ac:dyDescent="0.2">
      <c r="A11" s="86" t="s">
        <v>86</v>
      </c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</row>
    <row r="12" spans="1:49" ht="14.45" customHeight="1" x14ac:dyDescent="0.2">
      <c r="C12" s="83" t="s">
        <v>7</v>
      </c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Y12" s="83" t="s">
        <v>9</v>
      </c>
      <c r="Z12" s="8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K12" s="83"/>
      <c r="AL12" s="83"/>
      <c r="AM12" s="83"/>
      <c r="AN12" s="83"/>
      <c r="AO12" s="83"/>
      <c r="AP12" s="83"/>
      <c r="AQ12" s="83"/>
      <c r="AR12" s="83"/>
      <c r="AS12" s="83"/>
      <c r="AT12" s="83"/>
      <c r="AU12" s="83"/>
      <c r="AV12" s="83"/>
    </row>
    <row r="13" spans="1:49" ht="14.45" customHeight="1" x14ac:dyDescent="0.2">
      <c r="A13" s="2" t="s">
        <v>77</v>
      </c>
      <c r="C13" s="4" t="s">
        <v>87</v>
      </c>
      <c r="D13" s="3"/>
      <c r="E13" s="4" t="s">
        <v>88</v>
      </c>
      <c r="F13" s="3"/>
      <c r="G13" s="82" t="s">
        <v>89</v>
      </c>
      <c r="H13" s="82"/>
      <c r="I13" s="82"/>
      <c r="J13" s="3"/>
      <c r="K13" s="82" t="s">
        <v>90</v>
      </c>
      <c r="L13" s="82"/>
      <c r="M13" s="82"/>
      <c r="N13" s="3"/>
      <c r="O13" s="82" t="s">
        <v>79</v>
      </c>
      <c r="P13" s="82"/>
      <c r="Q13" s="82"/>
      <c r="R13" s="3"/>
      <c r="S13" s="82" t="s">
        <v>80</v>
      </c>
      <c r="T13" s="82"/>
      <c r="U13" s="82"/>
      <c r="V13" s="82"/>
      <c r="W13" s="82"/>
      <c r="Y13" s="82" t="s">
        <v>87</v>
      </c>
      <c r="Z13" s="82"/>
      <c r="AA13" s="82"/>
      <c r="AB13" s="82"/>
      <c r="AC13" s="82"/>
      <c r="AD13" s="3"/>
      <c r="AE13" s="82" t="s">
        <v>88</v>
      </c>
      <c r="AF13" s="82"/>
      <c r="AG13" s="82"/>
      <c r="AH13" s="82"/>
      <c r="AI13" s="82"/>
      <c r="AJ13" s="3"/>
      <c r="AK13" s="82" t="s">
        <v>89</v>
      </c>
      <c r="AL13" s="82"/>
      <c r="AM13" s="82"/>
      <c r="AN13" s="3"/>
      <c r="AO13" s="82" t="s">
        <v>90</v>
      </c>
      <c r="AP13" s="82"/>
      <c r="AQ13" s="82"/>
      <c r="AR13" s="3"/>
      <c r="AS13" s="82" t="s">
        <v>79</v>
      </c>
      <c r="AT13" s="82"/>
      <c r="AU13" s="3"/>
      <c r="AV13" s="4" t="s">
        <v>80</v>
      </c>
    </row>
    <row r="14" spans="1:49" ht="21.75" customHeight="1" x14ac:dyDescent="0.2">
      <c r="A14" s="5" t="s">
        <v>91</v>
      </c>
      <c r="C14" s="5" t="s">
        <v>92</v>
      </c>
      <c r="E14" s="5" t="s">
        <v>93</v>
      </c>
      <c r="G14" s="84" t="s">
        <v>94</v>
      </c>
      <c r="H14" s="84"/>
      <c r="I14" s="84"/>
      <c r="K14" s="85">
        <v>325379674</v>
      </c>
      <c r="L14" s="85"/>
      <c r="M14" s="85"/>
      <c r="O14" s="85">
        <v>2284</v>
      </c>
      <c r="P14" s="85"/>
      <c r="Q14" s="85"/>
      <c r="S14" s="84" t="s">
        <v>95</v>
      </c>
      <c r="T14" s="84"/>
      <c r="U14" s="84"/>
      <c r="V14" s="84"/>
      <c r="W14" s="84"/>
      <c r="Y14" s="84" t="s">
        <v>92</v>
      </c>
      <c r="Z14" s="84"/>
      <c r="AA14" s="84"/>
      <c r="AB14" s="84"/>
      <c r="AC14" s="84"/>
      <c r="AE14" s="84" t="s">
        <v>93</v>
      </c>
      <c r="AF14" s="84"/>
      <c r="AG14" s="84"/>
      <c r="AH14" s="84"/>
      <c r="AI14" s="84"/>
      <c r="AK14" s="84" t="s">
        <v>94</v>
      </c>
      <c r="AL14" s="84"/>
      <c r="AM14" s="84"/>
      <c r="AO14" s="85">
        <v>325379674</v>
      </c>
      <c r="AP14" s="85"/>
      <c r="AQ14" s="85"/>
      <c r="AS14" s="85">
        <v>2284</v>
      </c>
      <c r="AT14" s="85"/>
      <c r="AV14" s="5" t="s">
        <v>95</v>
      </c>
    </row>
    <row r="15" spans="1:49" ht="21.75" customHeight="1" x14ac:dyDescent="0.2">
      <c r="A15" s="8" t="s">
        <v>96</v>
      </c>
      <c r="C15" s="8" t="s">
        <v>92</v>
      </c>
      <c r="E15" s="8" t="s">
        <v>94</v>
      </c>
      <c r="G15" s="77" t="s">
        <v>94</v>
      </c>
      <c r="H15" s="77"/>
      <c r="I15" s="77"/>
      <c r="K15" s="78">
        <v>0</v>
      </c>
      <c r="L15" s="78"/>
      <c r="M15" s="78"/>
      <c r="O15" s="78">
        <v>0</v>
      </c>
      <c r="P15" s="78"/>
      <c r="Q15" s="78"/>
      <c r="S15" s="77" t="s">
        <v>94</v>
      </c>
      <c r="T15" s="77"/>
      <c r="U15" s="77"/>
      <c r="V15" s="77"/>
      <c r="W15" s="77"/>
      <c r="Y15" s="77" t="s">
        <v>92</v>
      </c>
      <c r="Z15" s="77"/>
      <c r="AA15" s="77"/>
      <c r="AB15" s="77"/>
      <c r="AC15" s="77"/>
      <c r="AE15" s="77" t="s">
        <v>93</v>
      </c>
      <c r="AF15" s="77"/>
      <c r="AG15" s="77"/>
      <c r="AH15" s="77"/>
      <c r="AI15" s="77"/>
      <c r="AK15" s="77" t="s">
        <v>94</v>
      </c>
      <c r="AL15" s="77"/>
      <c r="AM15" s="77"/>
      <c r="AO15" s="78">
        <v>45953770</v>
      </c>
      <c r="AP15" s="78"/>
      <c r="AQ15" s="78"/>
      <c r="AS15" s="78">
        <v>28927</v>
      </c>
      <c r="AT15" s="78"/>
      <c r="AV15" s="8" t="s">
        <v>97</v>
      </c>
    </row>
    <row r="16" spans="1:49" ht="14.45" customHeight="1" x14ac:dyDescent="0.2">
      <c r="A16" s="86" t="s">
        <v>98</v>
      </c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86"/>
      <c r="AV16" s="86"/>
      <c r="AW16" s="86"/>
    </row>
    <row r="17" spans="1:35" ht="14.45" customHeight="1" x14ac:dyDescent="0.2">
      <c r="C17" s="83" t="s">
        <v>7</v>
      </c>
      <c r="D17" s="83"/>
      <c r="E17" s="83"/>
      <c r="F17" s="83"/>
      <c r="G17" s="83"/>
      <c r="H17" s="83"/>
      <c r="I17" s="83"/>
      <c r="J17" s="83"/>
      <c r="K17" s="83"/>
      <c r="L17" s="83"/>
      <c r="M17" s="83"/>
      <c r="O17" s="83" t="s">
        <v>9</v>
      </c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3"/>
    </row>
    <row r="18" spans="1:35" ht="14.45" customHeight="1" x14ac:dyDescent="0.2">
      <c r="A18" s="2" t="s">
        <v>77</v>
      </c>
      <c r="C18" s="4" t="s">
        <v>88</v>
      </c>
      <c r="D18" s="3"/>
      <c r="E18" s="4" t="s">
        <v>90</v>
      </c>
      <c r="F18" s="3"/>
      <c r="G18" s="82" t="s">
        <v>79</v>
      </c>
      <c r="H18" s="82"/>
      <c r="I18" s="82"/>
      <c r="J18" s="3"/>
      <c r="K18" s="82" t="s">
        <v>80</v>
      </c>
      <c r="L18" s="82"/>
      <c r="M18" s="82"/>
      <c r="O18" s="82" t="s">
        <v>88</v>
      </c>
      <c r="P18" s="82"/>
      <c r="Q18" s="82"/>
      <c r="R18" s="82"/>
      <c r="S18" s="82"/>
      <c r="T18" s="3"/>
      <c r="U18" s="82" t="s">
        <v>90</v>
      </c>
      <c r="V18" s="82"/>
      <c r="W18" s="82"/>
      <c r="X18" s="82"/>
      <c r="Y18" s="82"/>
      <c r="Z18" s="3"/>
      <c r="AA18" s="82" t="s">
        <v>79</v>
      </c>
      <c r="AB18" s="82"/>
      <c r="AC18" s="82"/>
      <c r="AD18" s="82"/>
      <c r="AE18" s="82"/>
      <c r="AF18" s="3"/>
      <c r="AG18" s="82" t="s">
        <v>80</v>
      </c>
      <c r="AH18" s="82"/>
      <c r="AI18" s="82"/>
    </row>
    <row r="19" spans="1:35" ht="21.75" customHeight="1" x14ac:dyDescent="0.2">
      <c r="A19" s="3"/>
      <c r="C19" s="3"/>
      <c r="E19" s="3"/>
      <c r="G19" s="3"/>
      <c r="H19" s="3"/>
      <c r="I19" s="3"/>
      <c r="K19" s="3"/>
      <c r="L19" s="3"/>
      <c r="M19" s="3"/>
      <c r="O19" s="3"/>
      <c r="P19" s="3"/>
      <c r="Q19" s="3"/>
      <c r="R19" s="3"/>
      <c r="S19" s="3"/>
      <c r="U19" s="3"/>
      <c r="V19" s="3"/>
      <c r="W19" s="3"/>
      <c r="X19" s="3"/>
      <c r="Y19" s="3"/>
      <c r="AA19" s="3"/>
      <c r="AB19" s="3"/>
      <c r="AC19" s="3"/>
      <c r="AD19" s="3"/>
      <c r="AE19" s="3"/>
      <c r="AG19" s="3"/>
      <c r="AH19" s="3"/>
      <c r="AI19" s="3"/>
    </row>
    <row r="20" spans="1:35" ht="21.75" customHeight="1" x14ac:dyDescent="0.2"/>
    <row r="21" spans="1:35" ht="21.75" customHeight="1" x14ac:dyDescent="0.2"/>
    <row r="22" spans="1:35" ht="21.75" customHeight="1" x14ac:dyDescent="0.2"/>
    <row r="23" spans="1:35" ht="21.75" customHeight="1" x14ac:dyDescent="0.2"/>
    <row r="24" spans="1:35" ht="21.75" customHeight="1" x14ac:dyDescent="0.2"/>
    <row r="25" spans="1:35" ht="21.75" customHeight="1" x14ac:dyDescent="0.2"/>
    <row r="26" spans="1:35" ht="21.75" customHeight="1" x14ac:dyDescent="0.2"/>
    <row r="27" spans="1:35" ht="21.75" customHeight="1" x14ac:dyDescent="0.2"/>
    <row r="28" spans="1:35" ht="21.75" customHeight="1" x14ac:dyDescent="0.2"/>
    <row r="29" spans="1:35" ht="21.75" customHeight="1" x14ac:dyDescent="0.2"/>
    <row r="30" spans="1:35" ht="21.75" customHeight="1" x14ac:dyDescent="0.2"/>
    <row r="31" spans="1:35" ht="21.75" customHeight="1" x14ac:dyDescent="0.2"/>
    <row r="32" spans="1:35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  <row r="55" ht="21.75" customHeight="1" x14ac:dyDescent="0.2"/>
    <row r="56" ht="21.75" customHeight="1" x14ac:dyDescent="0.2"/>
    <row r="57" ht="21.75" customHeight="1" x14ac:dyDescent="0.2"/>
    <row r="58" ht="21.75" customHeight="1" x14ac:dyDescent="0.2"/>
    <row r="59" ht="21.75" customHeight="1" x14ac:dyDescent="0.2"/>
    <row r="60" ht="21.75" customHeight="1" x14ac:dyDescent="0.2"/>
    <row r="61" ht="21.75" customHeight="1" x14ac:dyDescent="0.2"/>
    <row r="62" ht="21.75" customHeight="1" x14ac:dyDescent="0.2"/>
    <row r="63" ht="21.75" customHeight="1" x14ac:dyDescent="0.2"/>
    <row r="64" ht="21.75" customHeight="1" x14ac:dyDescent="0.2"/>
    <row r="65" ht="21.75" customHeight="1" x14ac:dyDescent="0.2"/>
    <row r="66" ht="21.75" customHeight="1" x14ac:dyDescent="0.2"/>
    <row r="67" ht="21.75" customHeight="1" x14ac:dyDescent="0.2"/>
    <row r="68" ht="21.75" customHeight="1" x14ac:dyDescent="0.2"/>
    <row r="69" ht="21.75" customHeight="1" x14ac:dyDescent="0.2"/>
    <row r="70" ht="21.75" customHeight="1" x14ac:dyDescent="0.2"/>
    <row r="71" ht="21.75" customHeight="1" x14ac:dyDescent="0.2"/>
    <row r="72" ht="21.75" customHeight="1" x14ac:dyDescent="0.2"/>
    <row r="73" ht="21.75" customHeight="1" x14ac:dyDescent="0.2"/>
    <row r="74" ht="21.75" customHeight="1" x14ac:dyDescent="0.2"/>
  </sheetData>
  <mergeCells count="71">
    <mergeCell ref="Q9:U9"/>
    <mergeCell ref="W9:AA9"/>
    <mergeCell ref="Q8:U8"/>
    <mergeCell ref="W8:AA8"/>
    <mergeCell ref="A1:AW1"/>
    <mergeCell ref="A2:AW2"/>
    <mergeCell ref="A3:AW3"/>
    <mergeCell ref="A5:AW5"/>
    <mergeCell ref="I6:AA6"/>
    <mergeCell ref="AC6:AS6"/>
    <mergeCell ref="AC8:AG8"/>
    <mergeCell ref="AI8:AK8"/>
    <mergeCell ref="AM8:AO8"/>
    <mergeCell ref="AQ8:AS8"/>
    <mergeCell ref="A8:G8"/>
    <mergeCell ref="I8:K8"/>
    <mergeCell ref="M8:O8"/>
    <mergeCell ref="A9:G9"/>
    <mergeCell ref="I9:K9"/>
    <mergeCell ref="M9:O9"/>
    <mergeCell ref="AK13:AM13"/>
    <mergeCell ref="AO13:AQ13"/>
    <mergeCell ref="AC9:AG9"/>
    <mergeCell ref="AI9:AK9"/>
    <mergeCell ref="AM9:AO9"/>
    <mergeCell ref="AQ9:AS9"/>
    <mergeCell ref="AI10:AK10"/>
    <mergeCell ref="AM10:AO10"/>
    <mergeCell ref="AQ10:AS10"/>
    <mergeCell ref="A11:AW11"/>
    <mergeCell ref="C12:W12"/>
    <mergeCell ref="Y12:AV12"/>
    <mergeCell ref="A10:G10"/>
    <mergeCell ref="I10:K10"/>
    <mergeCell ref="M10:O10"/>
    <mergeCell ref="W10:AA10"/>
    <mergeCell ref="AC10:AG10"/>
    <mergeCell ref="AS13:AT13"/>
    <mergeCell ref="G14:I14"/>
    <mergeCell ref="K14:M14"/>
    <mergeCell ref="O14:Q14"/>
    <mergeCell ref="S14:W14"/>
    <mergeCell ref="Y14:AC14"/>
    <mergeCell ref="AE14:AI14"/>
    <mergeCell ref="AK14:AM14"/>
    <mergeCell ref="AO14:AQ14"/>
    <mergeCell ref="AS14:AT14"/>
    <mergeCell ref="G13:I13"/>
    <mergeCell ref="K13:M13"/>
    <mergeCell ref="O13:Q13"/>
    <mergeCell ref="S13:W13"/>
    <mergeCell ref="Y13:AC13"/>
    <mergeCell ref="AE13:AI13"/>
    <mergeCell ref="AE15:AI15"/>
    <mergeCell ref="AK15:AM15"/>
    <mergeCell ref="AO15:AQ15"/>
    <mergeCell ref="AS15:AT15"/>
    <mergeCell ref="A16:AW16"/>
    <mergeCell ref="G15:I15"/>
    <mergeCell ref="K15:M15"/>
    <mergeCell ref="O15:Q15"/>
    <mergeCell ref="S15:W15"/>
    <mergeCell ref="Y15:AC15"/>
    <mergeCell ref="C17:M17"/>
    <mergeCell ref="O17:AI17"/>
    <mergeCell ref="G18:I18"/>
    <mergeCell ref="K18:M18"/>
    <mergeCell ref="O18:S18"/>
    <mergeCell ref="U18:Y18"/>
    <mergeCell ref="AA18:AE18"/>
    <mergeCell ref="AG18:AI18"/>
  </mergeCells>
  <pageMargins left="0.39" right="0.39" top="0.39" bottom="0.39" header="0" footer="0"/>
  <pageSetup scale="6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A20"/>
  <sheetViews>
    <sheetView rightToLeft="1" view="pageBreakPreview" zoomScale="60" zoomScaleNormal="100" workbookViewId="0">
      <selection activeCell="S20" sqref="S20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7.7109375" bestFit="1" customWidth="1"/>
    <col min="8" max="8" width="1.28515625" customWidth="1"/>
    <col min="9" max="9" width="19.140625" bestFit="1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7.7109375" bestFit="1" customWidth="1"/>
    <col min="24" max="24" width="1.28515625" customWidth="1"/>
    <col min="25" max="25" width="19.42578125" bestFit="1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</row>
    <row r="2" spans="1:27" ht="21.75" customHeight="1" x14ac:dyDescent="0.2">
      <c r="A2" s="75" t="s">
        <v>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</row>
    <row r="3" spans="1:27" ht="21.75" customHeight="1" x14ac:dyDescent="0.2">
      <c r="A3" s="75" t="s">
        <v>2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</row>
    <row r="4" spans="1:27" ht="14.45" customHeight="1" x14ac:dyDescent="0.2"/>
    <row r="5" spans="1:27" ht="14.45" customHeight="1" x14ac:dyDescent="0.2">
      <c r="A5" s="1" t="s">
        <v>99</v>
      </c>
      <c r="B5" s="86" t="s">
        <v>100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</row>
    <row r="6" spans="1:27" ht="14.45" customHeight="1" x14ac:dyDescent="0.2">
      <c r="E6" s="83" t="s">
        <v>7</v>
      </c>
      <c r="F6" s="83"/>
      <c r="G6" s="83"/>
      <c r="H6" s="83"/>
      <c r="I6" s="83"/>
      <c r="K6" s="83" t="s">
        <v>8</v>
      </c>
      <c r="L6" s="83"/>
      <c r="M6" s="83"/>
      <c r="N6" s="83"/>
      <c r="O6" s="83"/>
      <c r="P6" s="83"/>
      <c r="Q6" s="83"/>
      <c r="S6" s="83" t="s">
        <v>9</v>
      </c>
      <c r="T6" s="83"/>
      <c r="U6" s="83"/>
      <c r="V6" s="83"/>
      <c r="W6" s="83"/>
      <c r="X6" s="83"/>
      <c r="Y6" s="83"/>
      <c r="Z6" s="83"/>
      <c r="AA6" s="83"/>
    </row>
    <row r="7" spans="1:27" ht="14.45" customHeight="1" x14ac:dyDescent="0.2">
      <c r="E7" s="3"/>
      <c r="F7" s="3"/>
      <c r="G7" s="3"/>
      <c r="H7" s="3"/>
      <c r="I7" s="3"/>
      <c r="K7" s="82" t="s">
        <v>101</v>
      </c>
      <c r="L7" s="82"/>
      <c r="M7" s="82"/>
      <c r="N7" s="3"/>
      <c r="O7" s="82" t="s">
        <v>102</v>
      </c>
      <c r="P7" s="82"/>
      <c r="Q7" s="82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83" t="s">
        <v>103</v>
      </c>
      <c r="B8" s="83"/>
      <c r="D8" s="83" t="s">
        <v>104</v>
      </c>
      <c r="E8" s="83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105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84" t="s">
        <v>106</v>
      </c>
      <c r="B9" s="84"/>
      <c r="D9" s="85">
        <v>115000</v>
      </c>
      <c r="E9" s="85"/>
      <c r="G9" s="6">
        <v>29612310475</v>
      </c>
      <c r="I9" s="6">
        <v>58836249664.5</v>
      </c>
      <c r="K9" s="6">
        <v>0</v>
      </c>
      <c r="M9" s="6">
        <v>0</v>
      </c>
      <c r="O9" s="6">
        <v>0</v>
      </c>
      <c r="Q9" s="6">
        <v>0</v>
      </c>
      <c r="S9" s="6">
        <v>115000</v>
      </c>
      <c r="U9" s="6">
        <v>583473</v>
      </c>
      <c r="W9" s="6">
        <v>29612310475</v>
      </c>
      <c r="Y9" s="6">
        <v>66945066391.5</v>
      </c>
      <c r="AA9" s="7">
        <v>0.09</v>
      </c>
    </row>
    <row r="10" spans="1:27" ht="21.75" customHeight="1" x14ac:dyDescent="0.2">
      <c r="A10" s="77" t="s">
        <v>107</v>
      </c>
      <c r="B10" s="77"/>
      <c r="D10" s="78">
        <v>15335408</v>
      </c>
      <c r="E10" s="78"/>
      <c r="G10" s="9">
        <v>159999992587</v>
      </c>
      <c r="I10" s="9">
        <v>174268555436.62399</v>
      </c>
      <c r="K10" s="9">
        <v>0</v>
      </c>
      <c r="M10" s="9">
        <v>0</v>
      </c>
      <c r="O10" s="9">
        <v>0</v>
      </c>
      <c r="Q10" s="9">
        <v>0</v>
      </c>
      <c r="S10" s="9">
        <v>15335408</v>
      </c>
      <c r="U10" s="9">
        <v>12005</v>
      </c>
      <c r="W10" s="9">
        <v>159999992587</v>
      </c>
      <c r="Y10" s="9">
        <v>183678139422.008</v>
      </c>
      <c r="AA10" s="10">
        <v>0.26</v>
      </c>
    </row>
    <row r="11" spans="1:27" ht="21.75" customHeight="1" x14ac:dyDescent="0.2">
      <c r="A11" s="77" t="s">
        <v>108</v>
      </c>
      <c r="B11" s="77"/>
      <c r="D11" s="78">
        <v>17680000</v>
      </c>
      <c r="E11" s="78"/>
      <c r="G11" s="9">
        <v>174196640120</v>
      </c>
      <c r="I11" s="9">
        <v>292072125488</v>
      </c>
      <c r="K11" s="9">
        <v>0</v>
      </c>
      <c r="M11" s="9">
        <v>0</v>
      </c>
      <c r="O11" s="9">
        <v>0</v>
      </c>
      <c r="Q11" s="9">
        <v>0</v>
      </c>
      <c r="S11" s="9">
        <v>17680000</v>
      </c>
      <c r="U11" s="9">
        <v>19152</v>
      </c>
      <c r="W11" s="9">
        <v>174196640120</v>
      </c>
      <c r="Y11" s="9">
        <v>337828563072</v>
      </c>
      <c r="AA11" s="10">
        <v>0.48</v>
      </c>
    </row>
    <row r="12" spans="1:27" ht="21.75" customHeight="1" x14ac:dyDescent="0.2">
      <c r="A12" s="77" t="s">
        <v>109</v>
      </c>
      <c r="B12" s="77"/>
      <c r="D12" s="78">
        <v>3600000</v>
      </c>
      <c r="E12" s="78"/>
      <c r="G12" s="9">
        <v>69635982585</v>
      </c>
      <c r="I12" s="9">
        <v>77286630960</v>
      </c>
      <c r="K12" s="9">
        <v>0</v>
      </c>
      <c r="M12" s="9">
        <v>0</v>
      </c>
      <c r="O12" s="9">
        <v>0</v>
      </c>
      <c r="Q12" s="9">
        <v>0</v>
      </c>
      <c r="S12" s="9">
        <v>3600000</v>
      </c>
      <c r="U12" s="9">
        <v>26498</v>
      </c>
      <c r="W12" s="9">
        <v>69635982585</v>
      </c>
      <c r="Y12" s="9">
        <v>95173396560</v>
      </c>
      <c r="AA12" s="10">
        <v>0.13</v>
      </c>
    </row>
    <row r="13" spans="1:27" ht="21.75" customHeight="1" x14ac:dyDescent="0.2">
      <c r="A13" s="77" t="s">
        <v>110</v>
      </c>
      <c r="B13" s="77"/>
      <c r="D13" s="78">
        <v>5000000</v>
      </c>
      <c r="E13" s="78"/>
      <c r="G13" s="9">
        <v>50112250000</v>
      </c>
      <c r="I13" s="9">
        <v>49885000000</v>
      </c>
      <c r="K13" s="9">
        <v>0</v>
      </c>
      <c r="M13" s="9">
        <v>0</v>
      </c>
      <c r="O13" s="9">
        <v>0</v>
      </c>
      <c r="Q13" s="9">
        <v>0</v>
      </c>
      <c r="S13" s="9">
        <v>5000000</v>
      </c>
      <c r="U13" s="9">
        <v>10120</v>
      </c>
      <c r="W13" s="9">
        <v>50112250000</v>
      </c>
      <c r="Y13" s="9">
        <v>50483620000</v>
      </c>
      <c r="AA13" s="10">
        <v>7.0000000000000007E-2</v>
      </c>
    </row>
    <row r="14" spans="1:27" ht="21.75" customHeight="1" x14ac:dyDescent="0.2">
      <c r="A14" s="77" t="s">
        <v>111</v>
      </c>
      <c r="B14" s="77"/>
      <c r="D14" s="78">
        <v>10000000</v>
      </c>
      <c r="E14" s="78"/>
      <c r="G14" s="9">
        <v>100120000000</v>
      </c>
      <c r="I14" s="9">
        <v>189682108000</v>
      </c>
      <c r="K14" s="9">
        <v>0</v>
      </c>
      <c r="M14" s="9">
        <v>0</v>
      </c>
      <c r="O14" s="9">
        <v>0</v>
      </c>
      <c r="Q14" s="9">
        <v>0</v>
      </c>
      <c r="S14" s="9">
        <v>10000000</v>
      </c>
      <c r="U14" s="9">
        <v>21108</v>
      </c>
      <c r="W14" s="9">
        <v>100120000000</v>
      </c>
      <c r="Y14" s="9">
        <v>210826704000</v>
      </c>
      <c r="AA14" s="10">
        <v>0.3</v>
      </c>
    </row>
    <row r="15" spans="1:27" ht="21.75" customHeight="1" x14ac:dyDescent="0.2">
      <c r="A15" s="77" t="s">
        <v>112</v>
      </c>
      <c r="B15" s="77"/>
      <c r="D15" s="78">
        <v>5338755</v>
      </c>
      <c r="E15" s="78"/>
      <c r="G15" s="9">
        <v>99999989270</v>
      </c>
      <c r="I15" s="9">
        <v>124415823219.633</v>
      </c>
      <c r="K15" s="9">
        <v>0</v>
      </c>
      <c r="M15" s="9">
        <v>0</v>
      </c>
      <c r="O15" s="9">
        <v>0</v>
      </c>
      <c r="Q15" s="9">
        <v>0</v>
      </c>
      <c r="S15" s="9">
        <v>5338755</v>
      </c>
      <c r="U15" s="9">
        <v>27469</v>
      </c>
      <c r="W15" s="9">
        <v>99999989270</v>
      </c>
      <c r="Y15" s="9">
        <v>146312965494.48199</v>
      </c>
      <c r="AA15" s="10">
        <v>0.21</v>
      </c>
    </row>
    <row r="16" spans="1:27" ht="21.75" customHeight="1" x14ac:dyDescent="0.2">
      <c r="A16" s="77" t="s">
        <v>113</v>
      </c>
      <c r="B16" s="77"/>
      <c r="D16" s="78">
        <v>2895076</v>
      </c>
      <c r="E16" s="78"/>
      <c r="G16" s="9">
        <v>69999984701</v>
      </c>
      <c r="I16" s="9">
        <v>83740791278.848007</v>
      </c>
      <c r="K16" s="9">
        <v>0</v>
      </c>
      <c r="M16" s="9">
        <v>0</v>
      </c>
      <c r="O16" s="9">
        <v>0</v>
      </c>
      <c r="Q16" s="9">
        <v>0</v>
      </c>
      <c r="S16" s="9">
        <v>2895076</v>
      </c>
      <c r="U16" s="9">
        <v>32720</v>
      </c>
      <c r="W16" s="9">
        <v>69999984701</v>
      </c>
      <c r="Y16" s="9">
        <v>94613214455.936005</v>
      </c>
      <c r="AA16" s="10">
        <v>0.13</v>
      </c>
    </row>
    <row r="17" spans="1:27" ht="21.75" customHeight="1" x14ac:dyDescent="0.2">
      <c r="A17" s="77" t="s">
        <v>114</v>
      </c>
      <c r="B17" s="77"/>
      <c r="D17" s="78">
        <v>2395638</v>
      </c>
      <c r="E17" s="78"/>
      <c r="G17" s="9">
        <v>39999997284</v>
      </c>
      <c r="I17" s="9">
        <v>44971984990.547997</v>
      </c>
      <c r="K17" s="9">
        <v>0</v>
      </c>
      <c r="M17" s="9">
        <v>0</v>
      </c>
      <c r="O17" s="9">
        <v>0</v>
      </c>
      <c r="Q17" s="9">
        <v>0</v>
      </c>
      <c r="S17" s="9">
        <v>2395638</v>
      </c>
      <c r="U17" s="9">
        <v>21386</v>
      </c>
      <c r="W17" s="9">
        <v>39999997284</v>
      </c>
      <c r="Y17" s="9">
        <v>51171634530.878403</v>
      </c>
      <c r="AA17" s="10">
        <v>7.0000000000000007E-2</v>
      </c>
    </row>
    <row r="18" spans="1:27" ht="21.75" customHeight="1" x14ac:dyDescent="0.2">
      <c r="A18" s="77" t="s">
        <v>115</v>
      </c>
      <c r="B18" s="77"/>
      <c r="D18" s="78">
        <v>4994000</v>
      </c>
      <c r="E18" s="78"/>
      <c r="G18" s="9">
        <v>49999928000</v>
      </c>
      <c r="I18" s="9">
        <v>49880072000</v>
      </c>
      <c r="K18" s="9">
        <v>0</v>
      </c>
      <c r="M18" s="9">
        <v>0</v>
      </c>
      <c r="O18" s="9">
        <v>0</v>
      </c>
      <c r="Q18" s="9">
        <v>0</v>
      </c>
      <c r="S18" s="9">
        <v>4994000</v>
      </c>
      <c r="U18" s="9">
        <v>10230</v>
      </c>
      <c r="W18" s="9">
        <v>49999928000</v>
      </c>
      <c r="Y18" s="9">
        <v>51027313656</v>
      </c>
      <c r="AA18" s="10">
        <v>7.0000000000000007E-2</v>
      </c>
    </row>
    <row r="19" spans="1:27" ht="21.75" customHeight="1" x14ac:dyDescent="0.2">
      <c r="A19" s="79" t="s">
        <v>116</v>
      </c>
      <c r="B19" s="79"/>
      <c r="D19" s="80">
        <v>14482958</v>
      </c>
      <c r="E19" s="80"/>
      <c r="G19" s="13">
        <v>149999996006</v>
      </c>
      <c r="I19" s="13">
        <v>162513251718</v>
      </c>
      <c r="K19" s="13">
        <v>0</v>
      </c>
      <c r="M19" s="13">
        <v>0</v>
      </c>
      <c r="O19" s="13">
        <v>0</v>
      </c>
      <c r="Q19" s="13">
        <v>0</v>
      </c>
      <c r="S19" s="13">
        <v>14482958</v>
      </c>
      <c r="U19" s="13">
        <v>13520</v>
      </c>
      <c r="W19" s="13">
        <v>149999996006</v>
      </c>
      <c r="Y19" s="13">
        <v>195809572160</v>
      </c>
      <c r="AA19" s="14">
        <v>0.28000000000000003</v>
      </c>
    </row>
    <row r="20" spans="1:27" ht="21.75" customHeight="1" x14ac:dyDescent="0.2">
      <c r="A20" s="81" t="s">
        <v>75</v>
      </c>
      <c r="B20" s="81"/>
      <c r="D20" s="89"/>
      <c r="E20" s="89"/>
      <c r="G20" s="16">
        <v>993677071028</v>
      </c>
      <c r="I20" s="16">
        <v>1307552592756.1499</v>
      </c>
      <c r="K20" s="16">
        <v>0</v>
      </c>
      <c r="M20" s="16">
        <v>0</v>
      </c>
      <c r="O20" s="16">
        <v>0</v>
      </c>
      <c r="Q20" s="16">
        <v>0</v>
      </c>
      <c r="S20" s="16"/>
      <c r="U20" s="16"/>
      <c r="W20" s="16">
        <v>993677071028</v>
      </c>
      <c r="Y20" s="16">
        <v>1483870189742.8</v>
      </c>
      <c r="AA20" s="17">
        <v>2.09</v>
      </c>
    </row>
  </sheetData>
  <mergeCells count="35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9:B19"/>
    <mergeCell ref="D19:E19"/>
    <mergeCell ref="A20:B20"/>
    <mergeCell ref="D20:E20"/>
    <mergeCell ref="A16:B16"/>
    <mergeCell ref="D16:E16"/>
    <mergeCell ref="A17:B17"/>
    <mergeCell ref="D17:E17"/>
    <mergeCell ref="A18:B18"/>
    <mergeCell ref="D18:E18"/>
  </mergeCells>
  <pageMargins left="0.39" right="0.39" top="0.39" bottom="0.39" header="0" footer="0"/>
  <pageSetup scale="5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AL32"/>
  <sheetViews>
    <sheetView rightToLeft="1" view="pageBreakPreview" zoomScale="60" zoomScaleNormal="100" workbookViewId="0">
      <selection activeCell="T39" sqref="T39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20.42578125" bestFit="1" customWidth="1"/>
    <col min="19" max="19" width="1.28515625" customWidth="1"/>
    <col min="20" max="20" width="20.42578125" bestFit="1" customWidth="1"/>
    <col min="21" max="21" width="1.28515625" customWidth="1"/>
    <col min="22" max="22" width="13" customWidth="1"/>
    <col min="23" max="23" width="1.28515625" customWidth="1"/>
    <col min="24" max="24" width="19.42578125" bestFit="1" customWidth="1"/>
    <col min="25" max="25" width="1.28515625" customWidth="1"/>
    <col min="26" max="26" width="13" customWidth="1"/>
    <col min="27" max="27" width="1.28515625" customWidth="1"/>
    <col min="28" max="28" width="17.7109375" bestFit="1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9.7109375" bestFit="1" customWidth="1"/>
    <col min="35" max="35" width="1.28515625" customWidth="1"/>
    <col min="36" max="36" width="20.5703125" bestFit="1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</row>
    <row r="2" spans="1:38" ht="21.75" customHeight="1" x14ac:dyDescent="0.2">
      <c r="A2" s="75" t="s">
        <v>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</row>
    <row r="3" spans="1:38" ht="21.75" customHeight="1" x14ac:dyDescent="0.2">
      <c r="A3" s="75" t="s">
        <v>2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</row>
    <row r="4" spans="1:38" ht="14.45" customHeight="1" x14ac:dyDescent="0.2"/>
    <row r="5" spans="1:38" ht="14.45" customHeight="1" x14ac:dyDescent="0.2">
      <c r="A5" s="1" t="s">
        <v>117</v>
      </c>
      <c r="B5" s="86" t="s">
        <v>118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</row>
    <row r="6" spans="1:38" ht="14.45" customHeight="1" x14ac:dyDescent="0.2">
      <c r="A6" s="83" t="s">
        <v>119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 t="s">
        <v>7</v>
      </c>
      <c r="Q6" s="83"/>
      <c r="R6" s="83"/>
      <c r="S6" s="83"/>
      <c r="T6" s="83"/>
      <c r="V6" s="83" t="s">
        <v>8</v>
      </c>
      <c r="W6" s="83"/>
      <c r="X6" s="83"/>
      <c r="Y6" s="83"/>
      <c r="Z6" s="83"/>
      <c r="AA6" s="83"/>
      <c r="AB6" s="83"/>
      <c r="AD6" s="83" t="s">
        <v>9</v>
      </c>
      <c r="AE6" s="83"/>
      <c r="AF6" s="83"/>
      <c r="AG6" s="83"/>
      <c r="AH6" s="83"/>
      <c r="AI6" s="83"/>
      <c r="AJ6" s="83"/>
      <c r="AK6" s="83"/>
      <c r="AL6" s="83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82" t="s">
        <v>10</v>
      </c>
      <c r="W7" s="82"/>
      <c r="X7" s="82"/>
      <c r="Y7" s="3"/>
      <c r="Z7" s="82" t="s">
        <v>11</v>
      </c>
      <c r="AA7" s="82"/>
      <c r="AB7" s="82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83" t="s">
        <v>120</v>
      </c>
      <c r="B8" s="83"/>
      <c r="D8" s="2" t="s">
        <v>121</v>
      </c>
      <c r="F8" s="2" t="s">
        <v>122</v>
      </c>
      <c r="H8" s="2" t="s">
        <v>123</v>
      </c>
      <c r="J8" s="2" t="s">
        <v>124</v>
      </c>
      <c r="L8" s="2" t="s">
        <v>125</v>
      </c>
      <c r="N8" s="2" t="s">
        <v>81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84" t="s">
        <v>126</v>
      </c>
      <c r="B9" s="84"/>
      <c r="D9" s="5" t="s">
        <v>127</v>
      </c>
      <c r="F9" s="5" t="s">
        <v>127</v>
      </c>
      <c r="H9" s="5" t="s">
        <v>128</v>
      </c>
      <c r="J9" s="5" t="s">
        <v>129</v>
      </c>
      <c r="L9" s="7">
        <v>0</v>
      </c>
      <c r="N9" s="7">
        <v>0</v>
      </c>
      <c r="P9" s="6">
        <v>534464</v>
      </c>
      <c r="R9" s="6">
        <v>304661652832</v>
      </c>
      <c r="T9" s="6">
        <v>466344048747</v>
      </c>
      <c r="V9" s="6">
        <v>0</v>
      </c>
      <c r="X9" s="6">
        <v>0</v>
      </c>
      <c r="Z9" s="6">
        <v>0</v>
      </c>
      <c r="AB9" s="6">
        <v>0</v>
      </c>
      <c r="AD9" s="6">
        <v>534464</v>
      </c>
      <c r="AF9" s="6">
        <v>896210</v>
      </c>
      <c r="AH9" s="6">
        <v>304661652832</v>
      </c>
      <c r="AJ9" s="6">
        <v>478731529550</v>
      </c>
      <c r="AL9" s="7">
        <v>0.68</v>
      </c>
    </row>
    <row r="10" spans="1:38" ht="21.75" customHeight="1" x14ac:dyDescent="0.2">
      <c r="A10" s="77" t="s">
        <v>130</v>
      </c>
      <c r="B10" s="77"/>
      <c r="D10" s="8" t="s">
        <v>127</v>
      </c>
      <c r="F10" s="8" t="s">
        <v>127</v>
      </c>
      <c r="H10" s="8" t="s">
        <v>131</v>
      </c>
      <c r="J10" s="8" t="s">
        <v>132</v>
      </c>
      <c r="L10" s="10">
        <v>26</v>
      </c>
      <c r="N10" s="10">
        <v>26</v>
      </c>
      <c r="P10" s="9">
        <v>2000000</v>
      </c>
      <c r="R10" s="9">
        <v>2000000000000</v>
      </c>
      <c r="T10" s="9">
        <v>1799021250000</v>
      </c>
      <c r="V10" s="9">
        <v>0</v>
      </c>
      <c r="X10" s="9">
        <v>0</v>
      </c>
      <c r="Z10" s="9">
        <v>0</v>
      </c>
      <c r="AB10" s="9">
        <v>0</v>
      </c>
      <c r="AD10" s="9">
        <v>2000000</v>
      </c>
      <c r="AF10" s="9">
        <v>900000</v>
      </c>
      <c r="AH10" s="9">
        <v>2000000000000</v>
      </c>
      <c r="AJ10" s="9">
        <v>1799021250000</v>
      </c>
      <c r="AL10" s="10">
        <v>2.54</v>
      </c>
    </row>
    <row r="11" spans="1:38" ht="21.75" customHeight="1" x14ac:dyDescent="0.2">
      <c r="A11" s="77" t="s">
        <v>133</v>
      </c>
      <c r="B11" s="77"/>
      <c r="D11" s="8" t="s">
        <v>127</v>
      </c>
      <c r="F11" s="8" t="s">
        <v>127</v>
      </c>
      <c r="H11" s="8" t="s">
        <v>134</v>
      </c>
      <c r="J11" s="8" t="s">
        <v>135</v>
      </c>
      <c r="L11" s="10">
        <v>23</v>
      </c>
      <c r="N11" s="10">
        <v>23</v>
      </c>
      <c r="P11" s="9">
        <v>1000000</v>
      </c>
      <c r="R11" s="9">
        <v>1000000000000</v>
      </c>
      <c r="T11" s="9">
        <v>899510625000</v>
      </c>
      <c r="V11" s="9">
        <v>0</v>
      </c>
      <c r="X11" s="9">
        <v>0</v>
      </c>
      <c r="Z11" s="9">
        <v>0</v>
      </c>
      <c r="AB11" s="9">
        <v>0</v>
      </c>
      <c r="AD11" s="9">
        <v>1000000</v>
      </c>
      <c r="AF11" s="9">
        <v>900000</v>
      </c>
      <c r="AH11" s="9">
        <v>1000000000000</v>
      </c>
      <c r="AJ11" s="9">
        <v>899510625000</v>
      </c>
      <c r="AL11" s="10">
        <v>1.27</v>
      </c>
    </row>
    <row r="12" spans="1:38" ht="21.75" customHeight="1" x14ac:dyDescent="0.2">
      <c r="A12" s="77" t="s">
        <v>136</v>
      </c>
      <c r="B12" s="77"/>
      <c r="D12" s="8" t="s">
        <v>127</v>
      </c>
      <c r="F12" s="8" t="s">
        <v>127</v>
      </c>
      <c r="H12" s="8" t="s">
        <v>137</v>
      </c>
      <c r="J12" s="8" t="s">
        <v>138</v>
      </c>
      <c r="L12" s="10">
        <v>23</v>
      </c>
      <c r="N12" s="10">
        <v>23</v>
      </c>
      <c r="P12" s="9">
        <v>2000000</v>
      </c>
      <c r="R12" s="9">
        <v>2000000000000</v>
      </c>
      <c r="T12" s="9">
        <v>1799021250000</v>
      </c>
      <c r="V12" s="9">
        <v>0</v>
      </c>
      <c r="X12" s="9">
        <v>0</v>
      </c>
      <c r="Z12" s="9">
        <v>0</v>
      </c>
      <c r="AB12" s="9">
        <v>0</v>
      </c>
      <c r="AD12" s="9">
        <v>2000000</v>
      </c>
      <c r="AF12" s="9">
        <v>900000</v>
      </c>
      <c r="AH12" s="9">
        <v>2000000000000</v>
      </c>
      <c r="AJ12" s="9">
        <v>1799021250000</v>
      </c>
      <c r="AL12" s="10">
        <v>2.54</v>
      </c>
    </row>
    <row r="13" spans="1:38" ht="21.75" customHeight="1" x14ac:dyDescent="0.2">
      <c r="A13" s="77" t="s">
        <v>139</v>
      </c>
      <c r="B13" s="77"/>
      <c r="D13" s="8" t="s">
        <v>127</v>
      </c>
      <c r="F13" s="8" t="s">
        <v>127</v>
      </c>
      <c r="H13" s="8" t="s">
        <v>140</v>
      </c>
      <c r="J13" s="8" t="s">
        <v>141</v>
      </c>
      <c r="L13" s="10">
        <v>23</v>
      </c>
      <c r="N13" s="10">
        <v>23</v>
      </c>
      <c r="P13" s="9">
        <v>2000000</v>
      </c>
      <c r="R13" s="9">
        <v>2000000000000</v>
      </c>
      <c r="T13" s="9">
        <v>1799021250000</v>
      </c>
      <c r="V13" s="9">
        <v>0</v>
      </c>
      <c r="X13" s="9">
        <v>0</v>
      </c>
      <c r="Z13" s="9">
        <v>0</v>
      </c>
      <c r="AB13" s="9">
        <v>0</v>
      </c>
      <c r="AD13" s="9">
        <v>2000000</v>
      </c>
      <c r="AF13" s="9">
        <v>900000</v>
      </c>
      <c r="AH13" s="9">
        <v>2000000000000</v>
      </c>
      <c r="AJ13" s="9">
        <v>1799021250000</v>
      </c>
      <c r="AL13" s="10">
        <v>2.54</v>
      </c>
    </row>
    <row r="14" spans="1:38" ht="21.75" customHeight="1" x14ac:dyDescent="0.2">
      <c r="A14" s="77" t="s">
        <v>142</v>
      </c>
      <c r="B14" s="77"/>
      <c r="D14" s="8" t="s">
        <v>127</v>
      </c>
      <c r="F14" s="8" t="s">
        <v>127</v>
      </c>
      <c r="H14" s="8" t="s">
        <v>143</v>
      </c>
      <c r="J14" s="8" t="s">
        <v>144</v>
      </c>
      <c r="L14" s="10">
        <v>23</v>
      </c>
      <c r="N14" s="10">
        <v>23</v>
      </c>
      <c r="P14" s="9">
        <v>480000</v>
      </c>
      <c r="R14" s="9">
        <v>480015238095</v>
      </c>
      <c r="T14" s="9">
        <v>479739000000</v>
      </c>
      <c r="V14" s="9">
        <v>0</v>
      </c>
      <c r="X14" s="9">
        <v>0</v>
      </c>
      <c r="Z14" s="9">
        <v>0</v>
      </c>
      <c r="AB14" s="9">
        <v>0</v>
      </c>
      <c r="AD14" s="9">
        <v>480000</v>
      </c>
      <c r="AF14" s="9">
        <v>900000</v>
      </c>
      <c r="AH14" s="9">
        <v>480015238095</v>
      </c>
      <c r="AJ14" s="9">
        <v>431765100000</v>
      </c>
      <c r="AL14" s="10">
        <v>0.61</v>
      </c>
    </row>
    <row r="15" spans="1:38" ht="21.75" customHeight="1" x14ac:dyDescent="0.2">
      <c r="A15" s="77" t="s">
        <v>145</v>
      </c>
      <c r="B15" s="77"/>
      <c r="D15" s="8" t="s">
        <v>127</v>
      </c>
      <c r="F15" s="8" t="s">
        <v>127</v>
      </c>
      <c r="H15" s="8" t="s">
        <v>146</v>
      </c>
      <c r="J15" s="8" t="s">
        <v>147</v>
      </c>
      <c r="L15" s="10">
        <v>23</v>
      </c>
      <c r="N15" s="10">
        <v>23</v>
      </c>
      <c r="P15" s="9">
        <v>4000000</v>
      </c>
      <c r="R15" s="9">
        <v>4000000000000</v>
      </c>
      <c r="T15" s="9">
        <v>3946728798675</v>
      </c>
      <c r="V15" s="9">
        <v>0</v>
      </c>
      <c r="X15" s="9">
        <v>0</v>
      </c>
      <c r="Z15" s="9">
        <v>1000000</v>
      </c>
      <c r="AB15" s="9">
        <v>999523750000</v>
      </c>
      <c r="AD15" s="9">
        <v>3000000</v>
      </c>
      <c r="AF15" s="9">
        <v>992027</v>
      </c>
      <c r="AH15" s="9">
        <v>3000000000000</v>
      </c>
      <c r="AJ15" s="9">
        <v>2974462755956</v>
      </c>
      <c r="AL15" s="10">
        <v>4.2</v>
      </c>
    </row>
    <row r="16" spans="1:38" ht="21.75" customHeight="1" x14ac:dyDescent="0.2">
      <c r="A16" s="77" t="s">
        <v>148</v>
      </c>
      <c r="B16" s="77"/>
      <c r="D16" s="8" t="s">
        <v>127</v>
      </c>
      <c r="F16" s="8" t="s">
        <v>127</v>
      </c>
      <c r="H16" s="8" t="s">
        <v>149</v>
      </c>
      <c r="J16" s="8" t="s">
        <v>150</v>
      </c>
      <c r="L16" s="10">
        <v>23</v>
      </c>
      <c r="N16" s="10">
        <v>23</v>
      </c>
      <c r="P16" s="9">
        <v>1000000</v>
      </c>
      <c r="R16" s="9">
        <v>1000020000000</v>
      </c>
      <c r="T16" s="9">
        <v>899510625000</v>
      </c>
      <c r="V16" s="9">
        <v>0</v>
      </c>
      <c r="X16" s="9">
        <v>0</v>
      </c>
      <c r="Z16" s="9">
        <v>0</v>
      </c>
      <c r="AB16" s="9">
        <v>0</v>
      </c>
      <c r="AD16" s="9">
        <v>1000000</v>
      </c>
      <c r="AF16" s="9">
        <v>900000</v>
      </c>
      <c r="AH16" s="9">
        <v>1000020000000</v>
      </c>
      <c r="AJ16" s="9">
        <v>899510625000</v>
      </c>
      <c r="AL16" s="10">
        <v>1.27</v>
      </c>
    </row>
    <row r="17" spans="1:38" ht="21.75" customHeight="1" x14ac:dyDescent="0.2">
      <c r="A17" s="77" t="s">
        <v>151</v>
      </c>
      <c r="B17" s="77"/>
      <c r="D17" s="8" t="s">
        <v>127</v>
      </c>
      <c r="F17" s="8" t="s">
        <v>127</v>
      </c>
      <c r="H17" s="8" t="s">
        <v>152</v>
      </c>
      <c r="J17" s="8" t="s">
        <v>153</v>
      </c>
      <c r="L17" s="10">
        <v>18</v>
      </c>
      <c r="N17" s="10">
        <v>18</v>
      </c>
      <c r="P17" s="9">
        <v>800000</v>
      </c>
      <c r="R17" s="9">
        <v>800020000000</v>
      </c>
      <c r="T17" s="9">
        <v>719608500000</v>
      </c>
      <c r="V17" s="9">
        <v>0</v>
      </c>
      <c r="X17" s="9">
        <v>0</v>
      </c>
      <c r="Z17" s="9">
        <v>0</v>
      </c>
      <c r="AB17" s="9">
        <v>0</v>
      </c>
      <c r="AD17" s="9">
        <v>800000</v>
      </c>
      <c r="AF17" s="9">
        <v>900000</v>
      </c>
      <c r="AH17" s="9">
        <v>800020000000</v>
      </c>
      <c r="AJ17" s="9">
        <v>719608500000</v>
      </c>
      <c r="AL17" s="10">
        <v>1.02</v>
      </c>
    </row>
    <row r="18" spans="1:38" ht="21.75" customHeight="1" x14ac:dyDescent="0.2">
      <c r="A18" s="77" t="s">
        <v>154</v>
      </c>
      <c r="B18" s="77"/>
      <c r="D18" s="8" t="s">
        <v>127</v>
      </c>
      <c r="F18" s="8" t="s">
        <v>127</v>
      </c>
      <c r="H18" s="8" t="s">
        <v>155</v>
      </c>
      <c r="J18" s="8" t="s">
        <v>156</v>
      </c>
      <c r="L18" s="10">
        <v>23</v>
      </c>
      <c r="N18" s="10">
        <v>23</v>
      </c>
      <c r="P18" s="9">
        <v>625000</v>
      </c>
      <c r="R18" s="9">
        <v>558413973858</v>
      </c>
      <c r="T18" s="9">
        <v>592606344992</v>
      </c>
      <c r="V18" s="9">
        <v>0</v>
      </c>
      <c r="X18" s="9">
        <v>0</v>
      </c>
      <c r="Z18" s="9">
        <v>0</v>
      </c>
      <c r="AB18" s="9">
        <v>0</v>
      </c>
      <c r="AD18" s="9">
        <v>625000</v>
      </c>
      <c r="AF18" s="9">
        <v>957344</v>
      </c>
      <c r="AH18" s="9">
        <v>558413973858</v>
      </c>
      <c r="AJ18" s="9">
        <v>598014652625</v>
      </c>
      <c r="AL18" s="10">
        <v>0.84</v>
      </c>
    </row>
    <row r="19" spans="1:38" ht="21.75" customHeight="1" x14ac:dyDescent="0.2">
      <c r="A19" s="77" t="s">
        <v>157</v>
      </c>
      <c r="B19" s="77"/>
      <c r="D19" s="8" t="s">
        <v>127</v>
      </c>
      <c r="F19" s="8" t="s">
        <v>127</v>
      </c>
      <c r="H19" s="8" t="s">
        <v>158</v>
      </c>
      <c r="J19" s="8" t="s">
        <v>159</v>
      </c>
      <c r="L19" s="10">
        <v>23</v>
      </c>
      <c r="N19" s="10">
        <v>23</v>
      </c>
      <c r="P19" s="9">
        <v>209000</v>
      </c>
      <c r="R19" s="9">
        <v>192041333500</v>
      </c>
      <c r="T19" s="9">
        <v>176556179347</v>
      </c>
      <c r="V19" s="9">
        <v>0</v>
      </c>
      <c r="X19" s="9">
        <v>0</v>
      </c>
      <c r="Z19" s="9">
        <v>0</v>
      </c>
      <c r="AB19" s="9">
        <v>0</v>
      </c>
      <c r="AD19" s="9">
        <v>209000</v>
      </c>
      <c r="AF19" s="9">
        <v>850617</v>
      </c>
      <c r="AH19" s="9">
        <v>192041333500</v>
      </c>
      <c r="AJ19" s="9">
        <v>177682285694</v>
      </c>
      <c r="AL19" s="10">
        <v>0.25</v>
      </c>
    </row>
    <row r="20" spans="1:38" ht="21.75" customHeight="1" x14ac:dyDescent="0.2">
      <c r="A20" s="77" t="s">
        <v>160</v>
      </c>
      <c r="B20" s="77"/>
      <c r="D20" s="8" t="s">
        <v>127</v>
      </c>
      <c r="F20" s="8" t="s">
        <v>127</v>
      </c>
      <c r="H20" s="8" t="s">
        <v>161</v>
      </c>
      <c r="J20" s="8" t="s">
        <v>162</v>
      </c>
      <c r="L20" s="10">
        <v>23</v>
      </c>
      <c r="N20" s="10">
        <v>23</v>
      </c>
      <c r="P20" s="9">
        <v>1079237</v>
      </c>
      <c r="R20" s="9">
        <v>995768810420</v>
      </c>
      <c r="T20" s="9">
        <v>901183089203</v>
      </c>
      <c r="V20" s="9">
        <v>0</v>
      </c>
      <c r="X20" s="9">
        <v>0</v>
      </c>
      <c r="Z20" s="9">
        <v>0</v>
      </c>
      <c r="AB20" s="9">
        <v>0</v>
      </c>
      <c r="AD20" s="9">
        <v>1079237</v>
      </c>
      <c r="AF20" s="9">
        <v>839788</v>
      </c>
      <c r="AH20" s="9">
        <v>995768810420</v>
      </c>
      <c r="AJ20" s="9">
        <v>905837464665</v>
      </c>
      <c r="AL20" s="10">
        <v>1.28</v>
      </c>
    </row>
    <row r="21" spans="1:38" ht="21.75" customHeight="1" x14ac:dyDescent="0.2">
      <c r="A21" s="77" t="s">
        <v>163</v>
      </c>
      <c r="B21" s="77"/>
      <c r="D21" s="8" t="s">
        <v>127</v>
      </c>
      <c r="F21" s="8" t="s">
        <v>127</v>
      </c>
      <c r="H21" s="8" t="s">
        <v>164</v>
      </c>
      <c r="J21" s="8" t="s">
        <v>165</v>
      </c>
      <c r="L21" s="10">
        <v>23</v>
      </c>
      <c r="N21" s="10">
        <v>23</v>
      </c>
      <c r="P21" s="9">
        <v>2682862</v>
      </c>
      <c r="R21" s="9">
        <v>2291873749292</v>
      </c>
      <c r="T21" s="9">
        <v>2235558240546</v>
      </c>
      <c r="V21" s="9">
        <v>0</v>
      </c>
      <c r="X21" s="9">
        <v>0</v>
      </c>
      <c r="Z21" s="9">
        <v>0</v>
      </c>
      <c r="AB21" s="9">
        <v>0</v>
      </c>
      <c r="AD21" s="9">
        <v>2682862</v>
      </c>
      <c r="AF21" s="9">
        <v>750564</v>
      </c>
      <c r="AH21" s="9">
        <v>2291873749292</v>
      </c>
      <c r="AJ21" s="9">
        <v>2012564706741</v>
      </c>
      <c r="AL21" s="10">
        <v>2.84</v>
      </c>
    </row>
    <row r="22" spans="1:38" ht="21.75" customHeight="1" x14ac:dyDescent="0.2">
      <c r="A22" s="77" t="s">
        <v>166</v>
      </c>
      <c r="B22" s="77"/>
      <c r="D22" s="8" t="s">
        <v>127</v>
      </c>
      <c r="F22" s="8" t="s">
        <v>127</v>
      </c>
      <c r="H22" s="8" t="s">
        <v>167</v>
      </c>
      <c r="J22" s="8" t="s">
        <v>168</v>
      </c>
      <c r="L22" s="10">
        <v>23</v>
      </c>
      <c r="N22" s="10">
        <v>23</v>
      </c>
      <c r="P22" s="9">
        <v>1400000</v>
      </c>
      <c r="R22" s="9">
        <v>1331708000000</v>
      </c>
      <c r="T22" s="9">
        <v>1244723613315</v>
      </c>
      <c r="V22" s="9">
        <v>0</v>
      </c>
      <c r="X22" s="9">
        <v>0</v>
      </c>
      <c r="Z22" s="9">
        <v>0</v>
      </c>
      <c r="AB22" s="9">
        <v>0</v>
      </c>
      <c r="AD22" s="9">
        <v>1400000</v>
      </c>
      <c r="AF22" s="9">
        <v>895258</v>
      </c>
      <c r="AH22" s="9">
        <v>1331708000000</v>
      </c>
      <c r="AJ22" s="9">
        <v>1252679684847</v>
      </c>
      <c r="AL22" s="10">
        <v>1.77</v>
      </c>
    </row>
    <row r="23" spans="1:38" ht="21.75" customHeight="1" x14ac:dyDescent="0.2">
      <c r="A23" s="77" t="s">
        <v>169</v>
      </c>
      <c r="B23" s="77"/>
      <c r="D23" s="8" t="s">
        <v>127</v>
      </c>
      <c r="F23" s="8" t="s">
        <v>127</v>
      </c>
      <c r="H23" s="8" t="s">
        <v>170</v>
      </c>
      <c r="J23" s="8" t="s">
        <v>171</v>
      </c>
      <c r="L23" s="10">
        <v>23</v>
      </c>
      <c r="N23" s="10">
        <v>23</v>
      </c>
      <c r="P23" s="9">
        <v>610000</v>
      </c>
      <c r="R23" s="9">
        <v>540816618905</v>
      </c>
      <c r="T23" s="9">
        <v>545109925221</v>
      </c>
      <c r="V23" s="9">
        <v>0</v>
      </c>
      <c r="X23" s="9">
        <v>0</v>
      </c>
      <c r="Z23" s="9">
        <v>0</v>
      </c>
      <c r="AB23" s="9">
        <v>0</v>
      </c>
      <c r="AD23" s="9">
        <v>610000</v>
      </c>
      <c r="AF23" s="9">
        <v>900593</v>
      </c>
      <c r="AH23" s="9">
        <v>540816618905</v>
      </c>
      <c r="AJ23" s="9">
        <v>549063014559</v>
      </c>
      <c r="AL23" s="10">
        <v>0.78</v>
      </c>
    </row>
    <row r="24" spans="1:38" ht="21.75" customHeight="1" x14ac:dyDescent="0.2">
      <c r="A24" s="77" t="s">
        <v>172</v>
      </c>
      <c r="B24" s="77"/>
      <c r="D24" s="8" t="s">
        <v>127</v>
      </c>
      <c r="F24" s="8" t="s">
        <v>127</v>
      </c>
      <c r="H24" s="8" t="s">
        <v>173</v>
      </c>
      <c r="J24" s="8" t="s">
        <v>174</v>
      </c>
      <c r="L24" s="10">
        <v>23</v>
      </c>
      <c r="N24" s="10">
        <v>23</v>
      </c>
      <c r="P24" s="9">
        <v>2706888</v>
      </c>
      <c r="R24" s="9">
        <v>2500000550160</v>
      </c>
      <c r="T24" s="9">
        <v>2221625501097</v>
      </c>
      <c r="V24" s="9">
        <v>0</v>
      </c>
      <c r="X24" s="9">
        <v>0</v>
      </c>
      <c r="Z24" s="9">
        <v>0</v>
      </c>
      <c r="AB24" s="9">
        <v>0</v>
      </c>
      <c r="AD24" s="9">
        <v>2706888</v>
      </c>
      <c r="AF24" s="9">
        <v>825721</v>
      </c>
      <c r="AH24" s="9">
        <v>2500000550160</v>
      </c>
      <c r="AJ24" s="9">
        <v>2233918911990</v>
      </c>
      <c r="AL24" s="10">
        <v>3.16</v>
      </c>
    </row>
    <row r="25" spans="1:38" ht="21.75" customHeight="1" x14ac:dyDescent="0.2">
      <c r="A25" s="77" t="s">
        <v>175</v>
      </c>
      <c r="B25" s="77"/>
      <c r="D25" s="8" t="s">
        <v>127</v>
      </c>
      <c r="F25" s="8" t="s">
        <v>127</v>
      </c>
      <c r="H25" s="8" t="s">
        <v>176</v>
      </c>
      <c r="J25" s="8" t="s">
        <v>177</v>
      </c>
      <c r="L25" s="10">
        <v>23</v>
      </c>
      <c r="N25" s="10">
        <v>23</v>
      </c>
      <c r="P25" s="9">
        <v>2137500</v>
      </c>
      <c r="R25" s="9">
        <v>2000272500000</v>
      </c>
      <c r="T25" s="9">
        <v>1762106908093</v>
      </c>
      <c r="V25" s="9">
        <v>0</v>
      </c>
      <c r="X25" s="9">
        <v>0</v>
      </c>
      <c r="Z25" s="9">
        <v>0</v>
      </c>
      <c r="AB25" s="9">
        <v>0</v>
      </c>
      <c r="AD25" s="9">
        <v>2137500</v>
      </c>
      <c r="AF25" s="9">
        <v>830766</v>
      </c>
      <c r="AH25" s="9">
        <v>2000272500000</v>
      </c>
      <c r="AJ25" s="9">
        <v>1774796754235</v>
      </c>
      <c r="AL25" s="10">
        <v>2.5099999999999998</v>
      </c>
    </row>
    <row r="26" spans="1:38" ht="21.75" customHeight="1" x14ac:dyDescent="0.2">
      <c r="A26" s="77" t="s">
        <v>178</v>
      </c>
      <c r="B26" s="77"/>
      <c r="D26" s="8" t="s">
        <v>127</v>
      </c>
      <c r="F26" s="8" t="s">
        <v>127</v>
      </c>
      <c r="H26" s="8" t="s">
        <v>179</v>
      </c>
      <c r="J26" s="8" t="s">
        <v>180</v>
      </c>
      <c r="L26" s="10">
        <v>23</v>
      </c>
      <c r="N26" s="10">
        <v>23</v>
      </c>
      <c r="P26" s="9">
        <v>1403892</v>
      </c>
      <c r="R26" s="9">
        <v>1140361392736</v>
      </c>
      <c r="T26" s="9">
        <v>1145720476482</v>
      </c>
      <c r="V26" s="9">
        <v>0</v>
      </c>
      <c r="X26" s="9">
        <v>0</v>
      </c>
      <c r="Z26" s="9">
        <v>0</v>
      </c>
      <c r="AB26" s="9">
        <v>0</v>
      </c>
      <c r="AD26" s="9">
        <v>1403892</v>
      </c>
      <c r="AF26" s="9">
        <v>822379</v>
      </c>
      <c r="AH26" s="9">
        <v>1140361392736</v>
      </c>
      <c r="AJ26" s="9">
        <v>1153903522674</v>
      </c>
      <c r="AL26" s="10">
        <v>1.63</v>
      </c>
    </row>
    <row r="27" spans="1:38" ht="21.75" customHeight="1" x14ac:dyDescent="0.2">
      <c r="A27" s="77" t="s">
        <v>181</v>
      </c>
      <c r="B27" s="77"/>
      <c r="D27" s="8" t="s">
        <v>127</v>
      </c>
      <c r="F27" s="8" t="s">
        <v>127</v>
      </c>
      <c r="H27" s="8" t="s">
        <v>182</v>
      </c>
      <c r="J27" s="8" t="s">
        <v>183</v>
      </c>
      <c r="L27" s="10">
        <v>23</v>
      </c>
      <c r="N27" s="10">
        <v>23</v>
      </c>
      <c r="P27" s="9">
        <v>2530000</v>
      </c>
      <c r="R27" s="9">
        <v>2001410000000</v>
      </c>
      <c r="T27" s="9">
        <v>2009141205115</v>
      </c>
      <c r="V27" s="9">
        <v>0</v>
      </c>
      <c r="X27" s="9">
        <v>0</v>
      </c>
      <c r="Z27" s="9">
        <v>0</v>
      </c>
      <c r="AB27" s="9">
        <v>0</v>
      </c>
      <c r="AD27" s="9">
        <v>2530000</v>
      </c>
      <c r="AF27" s="9">
        <v>799697</v>
      </c>
      <c r="AH27" s="9">
        <v>2001410000000</v>
      </c>
      <c r="AJ27" s="9">
        <v>2022133276833</v>
      </c>
      <c r="AL27" s="10">
        <v>2.86</v>
      </c>
    </row>
    <row r="28" spans="1:38" ht="21.75" customHeight="1" x14ac:dyDescent="0.2">
      <c r="A28" s="77" t="s">
        <v>184</v>
      </c>
      <c r="B28" s="77"/>
      <c r="D28" s="8" t="s">
        <v>127</v>
      </c>
      <c r="F28" s="8" t="s">
        <v>127</v>
      </c>
      <c r="H28" s="8" t="s">
        <v>185</v>
      </c>
      <c r="J28" s="8" t="s">
        <v>186</v>
      </c>
      <c r="L28" s="10">
        <v>23</v>
      </c>
      <c r="N28" s="10">
        <v>23</v>
      </c>
      <c r="P28" s="9">
        <v>5200000</v>
      </c>
      <c r="R28" s="9">
        <v>3941795711937</v>
      </c>
      <c r="T28" s="9">
        <v>3942725776502</v>
      </c>
      <c r="V28" s="9">
        <v>0</v>
      </c>
      <c r="X28" s="9">
        <v>0</v>
      </c>
      <c r="Z28" s="9">
        <v>0</v>
      </c>
      <c r="AB28" s="9">
        <v>0</v>
      </c>
      <c r="AD28" s="9">
        <v>5200000</v>
      </c>
      <c r="AF28" s="9">
        <v>763296</v>
      </c>
      <c r="AH28" s="9">
        <v>3941795711937</v>
      </c>
      <c r="AJ28" s="9">
        <v>3966980980560</v>
      </c>
      <c r="AL28" s="10">
        <v>5.6</v>
      </c>
    </row>
    <row r="29" spans="1:38" ht="21.75" customHeight="1" x14ac:dyDescent="0.2">
      <c r="A29" s="77" t="s">
        <v>187</v>
      </c>
      <c r="B29" s="77"/>
      <c r="D29" s="8" t="s">
        <v>127</v>
      </c>
      <c r="F29" s="8" t="s">
        <v>127</v>
      </c>
      <c r="H29" s="8" t="s">
        <v>188</v>
      </c>
      <c r="J29" s="8" t="s">
        <v>189</v>
      </c>
      <c r="L29" s="10">
        <v>23</v>
      </c>
      <c r="N29" s="10">
        <v>23</v>
      </c>
      <c r="P29" s="9">
        <v>499988</v>
      </c>
      <c r="R29" s="9">
        <v>500222373875</v>
      </c>
      <c r="T29" s="9">
        <v>499716131525</v>
      </c>
      <c r="V29" s="9">
        <v>0</v>
      </c>
      <c r="X29" s="9">
        <v>0</v>
      </c>
      <c r="Z29" s="9">
        <v>0</v>
      </c>
      <c r="AB29" s="9">
        <v>0</v>
      </c>
      <c r="AD29" s="9">
        <v>499988</v>
      </c>
      <c r="AF29" s="9">
        <v>900000</v>
      </c>
      <c r="AH29" s="9">
        <v>500222373875</v>
      </c>
      <c r="AJ29" s="9">
        <v>449744518372</v>
      </c>
      <c r="AL29" s="10">
        <v>0.64</v>
      </c>
    </row>
    <row r="30" spans="1:38" ht="21.75" customHeight="1" x14ac:dyDescent="0.2">
      <c r="A30" s="77" t="s">
        <v>190</v>
      </c>
      <c r="B30" s="77"/>
      <c r="D30" s="8" t="s">
        <v>127</v>
      </c>
      <c r="F30" s="8" t="s">
        <v>127</v>
      </c>
      <c r="H30" s="8" t="s">
        <v>191</v>
      </c>
      <c r="J30" s="8" t="s">
        <v>192</v>
      </c>
      <c r="L30" s="10">
        <v>23</v>
      </c>
      <c r="N30" s="10">
        <v>23</v>
      </c>
      <c r="P30" s="9">
        <v>0</v>
      </c>
      <c r="R30" s="9">
        <v>0</v>
      </c>
      <c r="T30" s="9">
        <v>0</v>
      </c>
      <c r="V30" s="9">
        <v>500000</v>
      </c>
      <c r="X30" s="9">
        <v>500234375000</v>
      </c>
      <c r="Z30" s="9">
        <v>0</v>
      </c>
      <c r="AB30" s="9">
        <v>0</v>
      </c>
      <c r="AD30" s="9">
        <v>500000</v>
      </c>
      <c r="AF30" s="9">
        <v>900000</v>
      </c>
      <c r="AH30" s="9">
        <v>500234375000</v>
      </c>
      <c r="AJ30" s="9">
        <v>449755312500</v>
      </c>
      <c r="AL30" s="10">
        <v>0.64</v>
      </c>
    </row>
    <row r="31" spans="1:38" ht="21.75" customHeight="1" x14ac:dyDescent="0.2">
      <c r="A31" s="79" t="s">
        <v>193</v>
      </c>
      <c r="B31" s="79"/>
      <c r="D31" s="11" t="s">
        <v>194</v>
      </c>
      <c r="F31" s="11" t="s">
        <v>194</v>
      </c>
      <c r="H31" s="11" t="s">
        <v>195</v>
      </c>
      <c r="J31" s="11" t="s">
        <v>196</v>
      </c>
      <c r="L31" s="14">
        <v>23</v>
      </c>
      <c r="N31" s="14">
        <v>23</v>
      </c>
      <c r="P31" s="13">
        <v>0</v>
      </c>
      <c r="R31" s="13">
        <v>0</v>
      </c>
      <c r="T31" s="13">
        <v>0</v>
      </c>
      <c r="V31" s="13">
        <v>5500000</v>
      </c>
      <c r="X31" s="13">
        <v>5500000000000</v>
      </c>
      <c r="Z31" s="13">
        <v>0</v>
      </c>
      <c r="AB31" s="13">
        <v>0</v>
      </c>
      <c r="AD31" s="13">
        <v>5500000</v>
      </c>
      <c r="AF31" s="13">
        <v>1000000</v>
      </c>
      <c r="AH31" s="13">
        <v>5500000000000</v>
      </c>
      <c r="AJ31" s="13">
        <v>5500000000000</v>
      </c>
      <c r="AL31" s="14">
        <v>7.77</v>
      </c>
    </row>
    <row r="32" spans="1:38" ht="21.75" customHeight="1" x14ac:dyDescent="0.2">
      <c r="A32" s="81" t="s">
        <v>75</v>
      </c>
      <c r="B32" s="81"/>
      <c r="D32" s="16"/>
      <c r="F32" s="16"/>
      <c r="H32" s="16"/>
      <c r="J32" s="16"/>
      <c r="L32" s="16"/>
      <c r="N32" s="16"/>
      <c r="P32" s="16"/>
      <c r="R32" s="16">
        <v>31579401905610</v>
      </c>
      <c r="T32" s="16">
        <v>30085278738860</v>
      </c>
      <c r="V32" s="16"/>
      <c r="X32" s="16">
        <v>6000234375000</v>
      </c>
      <c r="Z32" s="16"/>
      <c r="AB32" s="16">
        <v>999523750000</v>
      </c>
      <c r="AD32" s="16"/>
      <c r="AF32" s="16"/>
      <c r="AH32" s="16">
        <v>36579636280610</v>
      </c>
      <c r="AJ32" s="16">
        <v>34847727971801</v>
      </c>
      <c r="AL32" s="17">
        <v>49.24</v>
      </c>
    </row>
  </sheetData>
  <mergeCells count="35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31:B31"/>
    <mergeCell ref="A32:B32"/>
    <mergeCell ref="A26:B26"/>
    <mergeCell ref="A27:B27"/>
    <mergeCell ref="A28:B28"/>
    <mergeCell ref="A29:B29"/>
    <mergeCell ref="A30:B30"/>
  </mergeCells>
  <pageMargins left="0.39" right="0.39" top="0.39" bottom="0.39" header="0" footer="0"/>
  <pageSetup scale="3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M30"/>
  <sheetViews>
    <sheetView rightToLeft="1" view="pageBreakPreview" zoomScale="60" zoomScaleNormal="100" workbookViewId="0">
      <selection activeCell="K31" sqref="K3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3" ht="21.75" customHeight="1" x14ac:dyDescent="0.2">
      <c r="A2" s="75" t="s">
        <v>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13" ht="21.75" customHeight="1" x14ac:dyDescent="0.2">
      <c r="A3" s="75" t="s">
        <v>2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</row>
    <row r="4" spans="1:13" ht="14.45" customHeight="1" x14ac:dyDescent="0.2">
      <c r="A4" s="86" t="s">
        <v>197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</row>
    <row r="5" spans="1:13" ht="14.45" customHeight="1" x14ac:dyDescent="0.2">
      <c r="A5" s="86" t="s">
        <v>198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</row>
    <row r="6" spans="1:13" ht="14.45" customHeight="1" x14ac:dyDescent="0.2"/>
    <row r="7" spans="1:13" ht="14.45" customHeight="1" x14ac:dyDescent="0.2">
      <c r="C7" s="83" t="s">
        <v>9</v>
      </c>
      <c r="D7" s="83"/>
      <c r="E7" s="83"/>
      <c r="F7" s="83"/>
      <c r="G7" s="83"/>
      <c r="H7" s="83"/>
      <c r="I7" s="83"/>
      <c r="J7" s="83"/>
      <c r="K7" s="83"/>
      <c r="L7" s="83"/>
      <c r="M7" s="83"/>
    </row>
    <row r="8" spans="1:13" ht="14.45" customHeight="1" x14ac:dyDescent="0.2">
      <c r="A8" s="2" t="s">
        <v>199</v>
      </c>
      <c r="C8" s="4" t="s">
        <v>13</v>
      </c>
      <c r="D8" s="3"/>
      <c r="E8" s="4" t="s">
        <v>200</v>
      </c>
      <c r="F8" s="3"/>
      <c r="G8" s="4" t="s">
        <v>201</v>
      </c>
      <c r="H8" s="3"/>
      <c r="I8" s="4" t="s">
        <v>202</v>
      </c>
      <c r="J8" s="3"/>
      <c r="K8" s="4" t="s">
        <v>203</v>
      </c>
      <c r="L8" s="3"/>
      <c r="M8" s="4" t="s">
        <v>204</v>
      </c>
    </row>
    <row r="9" spans="1:13" ht="21.75" customHeight="1" x14ac:dyDescent="0.2">
      <c r="A9" s="5" t="s">
        <v>151</v>
      </c>
      <c r="C9" s="6">
        <v>800000</v>
      </c>
      <c r="E9" s="6">
        <v>1000000</v>
      </c>
      <c r="G9" s="6">
        <v>900000</v>
      </c>
      <c r="I9" s="7" t="s">
        <v>205</v>
      </c>
      <c r="K9" s="6">
        <v>719608500000</v>
      </c>
      <c r="M9" s="5" t="s">
        <v>206</v>
      </c>
    </row>
    <row r="10" spans="1:13" ht="21.75" customHeight="1" x14ac:dyDescent="0.2">
      <c r="A10" s="8" t="s">
        <v>142</v>
      </c>
      <c r="C10" s="9">
        <v>480000</v>
      </c>
      <c r="E10" s="9">
        <v>1000000</v>
      </c>
      <c r="G10" s="9">
        <v>900000</v>
      </c>
      <c r="I10" s="10" t="s">
        <v>205</v>
      </c>
      <c r="K10" s="9">
        <v>431765100000</v>
      </c>
      <c r="M10" s="8" t="s">
        <v>206</v>
      </c>
    </row>
    <row r="11" spans="1:13" ht="21.75" customHeight="1" x14ac:dyDescent="0.2">
      <c r="A11" s="8" t="s">
        <v>154</v>
      </c>
      <c r="C11" s="9">
        <v>625000</v>
      </c>
      <c r="E11" s="9">
        <v>952000</v>
      </c>
      <c r="G11" s="9">
        <v>957344</v>
      </c>
      <c r="I11" s="10" t="s">
        <v>207</v>
      </c>
      <c r="K11" s="9">
        <v>598014652625</v>
      </c>
      <c r="M11" s="8" t="s">
        <v>206</v>
      </c>
    </row>
    <row r="12" spans="1:13" ht="21.75" customHeight="1" x14ac:dyDescent="0.2">
      <c r="A12" s="8" t="s">
        <v>148</v>
      </c>
      <c r="C12" s="9">
        <v>1000000</v>
      </c>
      <c r="E12" s="9">
        <v>1000000</v>
      </c>
      <c r="G12" s="9">
        <v>900000</v>
      </c>
      <c r="I12" s="10" t="s">
        <v>205</v>
      </c>
      <c r="K12" s="9">
        <v>899510625000</v>
      </c>
      <c r="M12" s="8" t="s">
        <v>206</v>
      </c>
    </row>
    <row r="13" spans="1:13" ht="21.75" customHeight="1" x14ac:dyDescent="0.2">
      <c r="A13" s="8" t="s">
        <v>157</v>
      </c>
      <c r="C13" s="9">
        <v>209000</v>
      </c>
      <c r="E13" s="9">
        <v>825000</v>
      </c>
      <c r="G13" s="9">
        <v>850617</v>
      </c>
      <c r="I13" s="10" t="s">
        <v>208</v>
      </c>
      <c r="K13" s="9">
        <v>177682285694</v>
      </c>
      <c r="M13" s="8" t="s">
        <v>206</v>
      </c>
    </row>
    <row r="14" spans="1:13" ht="21.75" customHeight="1" x14ac:dyDescent="0.2">
      <c r="A14" s="8" t="s">
        <v>190</v>
      </c>
      <c r="C14" s="9">
        <v>500000</v>
      </c>
      <c r="E14" s="9">
        <v>1000000</v>
      </c>
      <c r="G14" s="9">
        <v>900000</v>
      </c>
      <c r="I14" s="10" t="s">
        <v>205</v>
      </c>
      <c r="K14" s="9">
        <v>449755312500</v>
      </c>
      <c r="M14" s="8" t="s">
        <v>206</v>
      </c>
    </row>
    <row r="15" spans="1:13" ht="21.75" customHeight="1" x14ac:dyDescent="0.2">
      <c r="A15" s="8" t="s">
        <v>160</v>
      </c>
      <c r="C15" s="9">
        <v>1079237</v>
      </c>
      <c r="E15" s="9">
        <v>809950</v>
      </c>
      <c r="G15" s="9">
        <v>839788</v>
      </c>
      <c r="I15" s="10" t="s">
        <v>209</v>
      </c>
      <c r="K15" s="9">
        <v>905837464665</v>
      </c>
      <c r="M15" s="8" t="s">
        <v>206</v>
      </c>
    </row>
    <row r="16" spans="1:13" ht="21.75" customHeight="1" x14ac:dyDescent="0.2">
      <c r="A16" s="8" t="s">
        <v>163</v>
      </c>
      <c r="C16" s="9">
        <v>2682862</v>
      </c>
      <c r="E16" s="9">
        <v>833960</v>
      </c>
      <c r="G16" s="9">
        <v>750564</v>
      </c>
      <c r="I16" s="10" t="s">
        <v>205</v>
      </c>
      <c r="K16" s="9">
        <v>2012564706741</v>
      </c>
      <c r="M16" s="8" t="s">
        <v>206</v>
      </c>
    </row>
    <row r="17" spans="1:13" ht="21.75" customHeight="1" x14ac:dyDescent="0.2">
      <c r="A17" s="8" t="s">
        <v>166</v>
      </c>
      <c r="C17" s="9">
        <v>1400000</v>
      </c>
      <c r="E17" s="9">
        <v>869000</v>
      </c>
      <c r="G17" s="9">
        <v>895258</v>
      </c>
      <c r="I17" s="10" t="s">
        <v>210</v>
      </c>
      <c r="K17" s="9">
        <v>1252679684847</v>
      </c>
      <c r="M17" s="8" t="s">
        <v>206</v>
      </c>
    </row>
    <row r="18" spans="1:13" ht="21.75" customHeight="1" x14ac:dyDescent="0.2">
      <c r="A18" s="8" t="s">
        <v>169</v>
      </c>
      <c r="C18" s="9">
        <v>610000</v>
      </c>
      <c r="E18" s="9">
        <v>886750</v>
      </c>
      <c r="G18" s="9">
        <v>900593</v>
      </c>
      <c r="I18" s="10" t="s">
        <v>211</v>
      </c>
      <c r="K18" s="9">
        <v>549063014559</v>
      </c>
      <c r="M18" s="8" t="s">
        <v>206</v>
      </c>
    </row>
    <row r="19" spans="1:13" ht="21.75" customHeight="1" x14ac:dyDescent="0.2">
      <c r="A19" s="8" t="s">
        <v>172</v>
      </c>
      <c r="C19" s="9">
        <v>2706888</v>
      </c>
      <c r="E19" s="9">
        <v>781900</v>
      </c>
      <c r="G19" s="9">
        <v>825721</v>
      </c>
      <c r="I19" s="10" t="s">
        <v>212</v>
      </c>
      <c r="K19" s="9">
        <v>2233918911990</v>
      </c>
      <c r="M19" s="8" t="s">
        <v>206</v>
      </c>
    </row>
    <row r="20" spans="1:13" ht="21.75" customHeight="1" x14ac:dyDescent="0.2">
      <c r="A20" s="8" t="s">
        <v>130</v>
      </c>
      <c r="C20" s="9">
        <v>2000000</v>
      </c>
      <c r="E20" s="9">
        <v>1000000</v>
      </c>
      <c r="G20" s="9">
        <v>900000</v>
      </c>
      <c r="I20" s="10" t="s">
        <v>205</v>
      </c>
      <c r="K20" s="9">
        <v>1799021250000</v>
      </c>
      <c r="M20" s="8" t="s">
        <v>206</v>
      </c>
    </row>
    <row r="21" spans="1:13" ht="21.75" customHeight="1" x14ac:dyDescent="0.2">
      <c r="A21" s="8" t="s">
        <v>175</v>
      </c>
      <c r="C21" s="9">
        <v>2137500</v>
      </c>
      <c r="E21" s="9">
        <v>814700</v>
      </c>
      <c r="G21" s="9">
        <v>830766</v>
      </c>
      <c r="I21" s="10" t="s">
        <v>213</v>
      </c>
      <c r="K21" s="9">
        <v>1774796754235</v>
      </c>
      <c r="M21" s="8" t="s">
        <v>206</v>
      </c>
    </row>
    <row r="22" spans="1:13" ht="21.75" customHeight="1" x14ac:dyDescent="0.2">
      <c r="A22" s="8" t="s">
        <v>178</v>
      </c>
      <c r="C22" s="9">
        <v>1403892</v>
      </c>
      <c r="E22" s="9">
        <v>822030</v>
      </c>
      <c r="G22" s="9">
        <v>822379</v>
      </c>
      <c r="I22" s="10" t="s">
        <v>214</v>
      </c>
      <c r="K22" s="9">
        <v>1153903522674</v>
      </c>
      <c r="M22" s="8" t="s">
        <v>206</v>
      </c>
    </row>
    <row r="23" spans="1:13" ht="21.75" customHeight="1" x14ac:dyDescent="0.2">
      <c r="A23" s="8" t="s">
        <v>181</v>
      </c>
      <c r="C23" s="9">
        <v>2530000</v>
      </c>
      <c r="E23" s="9">
        <v>777000</v>
      </c>
      <c r="G23" s="9">
        <v>799697</v>
      </c>
      <c r="I23" s="10" t="s">
        <v>215</v>
      </c>
      <c r="K23" s="9">
        <v>2022133276833</v>
      </c>
      <c r="M23" s="8" t="s">
        <v>206</v>
      </c>
    </row>
    <row r="24" spans="1:13" ht="21.75" customHeight="1" x14ac:dyDescent="0.2">
      <c r="A24" s="8" t="s">
        <v>136</v>
      </c>
      <c r="C24" s="9">
        <v>2000000</v>
      </c>
      <c r="E24" s="9">
        <v>1000000</v>
      </c>
      <c r="G24" s="9">
        <v>900000</v>
      </c>
      <c r="I24" s="10" t="s">
        <v>205</v>
      </c>
      <c r="K24" s="9">
        <v>1799021250000</v>
      </c>
      <c r="M24" s="8" t="s">
        <v>206</v>
      </c>
    </row>
    <row r="25" spans="1:13" ht="21.75" customHeight="1" x14ac:dyDescent="0.2">
      <c r="A25" s="8" t="s">
        <v>187</v>
      </c>
      <c r="C25" s="9">
        <v>499988</v>
      </c>
      <c r="E25" s="9">
        <v>1000000</v>
      </c>
      <c r="G25" s="9">
        <v>900000</v>
      </c>
      <c r="I25" s="10" t="s">
        <v>205</v>
      </c>
      <c r="K25" s="9">
        <v>449744518372</v>
      </c>
      <c r="M25" s="8" t="s">
        <v>206</v>
      </c>
    </row>
    <row r="26" spans="1:13" ht="21.75" customHeight="1" x14ac:dyDescent="0.2">
      <c r="A26" s="8" t="s">
        <v>133</v>
      </c>
      <c r="C26" s="9">
        <v>1000000</v>
      </c>
      <c r="E26" s="9">
        <v>1000000</v>
      </c>
      <c r="G26" s="9">
        <v>900000</v>
      </c>
      <c r="I26" s="10" t="s">
        <v>205</v>
      </c>
      <c r="K26" s="9">
        <v>899510625000</v>
      </c>
      <c r="M26" s="8" t="s">
        <v>206</v>
      </c>
    </row>
    <row r="27" spans="1:13" ht="21.75" customHeight="1" x14ac:dyDescent="0.2">
      <c r="A27" s="8" t="s">
        <v>139</v>
      </c>
      <c r="C27" s="9">
        <v>2000000</v>
      </c>
      <c r="E27" s="9">
        <v>1000000</v>
      </c>
      <c r="G27" s="9">
        <v>900000</v>
      </c>
      <c r="I27" s="10" t="s">
        <v>205</v>
      </c>
      <c r="K27" s="9">
        <v>1799021250000</v>
      </c>
      <c r="M27" s="8" t="s">
        <v>206</v>
      </c>
    </row>
    <row r="28" spans="1:13" ht="21.75" customHeight="1" x14ac:dyDescent="0.2">
      <c r="A28" s="8" t="s">
        <v>184</v>
      </c>
      <c r="C28" s="9">
        <v>5200000</v>
      </c>
      <c r="E28" s="9">
        <v>760700</v>
      </c>
      <c r="G28" s="9">
        <v>763296</v>
      </c>
      <c r="I28" s="10" t="s">
        <v>216</v>
      </c>
      <c r="K28" s="9">
        <v>3966980980560</v>
      </c>
      <c r="M28" s="8" t="s">
        <v>206</v>
      </c>
    </row>
    <row r="29" spans="1:13" ht="21.75" customHeight="1" x14ac:dyDescent="0.2">
      <c r="A29" s="11" t="s">
        <v>145</v>
      </c>
      <c r="C29" s="13">
        <v>3000000</v>
      </c>
      <c r="E29" s="13">
        <v>1000000</v>
      </c>
      <c r="G29" s="13">
        <v>992027</v>
      </c>
      <c r="I29" s="14" t="s">
        <v>217</v>
      </c>
      <c r="K29" s="13">
        <v>2974462755956</v>
      </c>
      <c r="M29" s="11" t="s">
        <v>206</v>
      </c>
    </row>
    <row r="30" spans="1:13" ht="21.75" customHeight="1" x14ac:dyDescent="0.2">
      <c r="A30" s="15" t="s">
        <v>75</v>
      </c>
      <c r="C30" s="16"/>
      <c r="E30" s="16"/>
      <c r="G30" s="16"/>
      <c r="I30" s="16"/>
      <c r="K30" s="16">
        <f>SUM(K9:K29)</f>
        <v>28868996442251</v>
      </c>
      <c r="M30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scale="8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M22"/>
  <sheetViews>
    <sheetView rightToLeft="1" view="pageBreakPreview" zoomScale="60" zoomScaleNormal="100" workbookViewId="0">
      <selection activeCell="F23" sqref="F23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20.42578125" bestFit="1" customWidth="1"/>
    <col min="5" max="5" width="1.28515625" customWidth="1"/>
    <col min="6" max="6" width="20.5703125" bestFit="1" customWidth="1"/>
    <col min="7" max="7" width="1.28515625" customWidth="1"/>
    <col min="8" max="8" width="20.42578125" bestFit="1" customWidth="1"/>
    <col min="9" max="9" width="1.28515625" customWidth="1"/>
    <col min="10" max="10" width="20.140625" bestFit="1" customWidth="1"/>
    <col min="11" max="11" width="1.28515625" customWidth="1"/>
    <col min="12" max="12" width="19.42578125" customWidth="1"/>
    <col min="13" max="13" width="0.28515625" customWidth="1"/>
  </cols>
  <sheetData>
    <row r="1" spans="1:13" ht="29.1" customHeight="1" x14ac:dyDescent="0.2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1:13" ht="21.75" customHeight="1" x14ac:dyDescent="0.2">
      <c r="A2" s="75" t="s">
        <v>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</row>
    <row r="3" spans="1:13" ht="21.75" customHeight="1" x14ac:dyDescent="0.2">
      <c r="A3" s="75" t="s">
        <v>2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1:13" ht="14.45" customHeight="1" x14ac:dyDescent="0.2"/>
    <row r="5" spans="1:13" ht="14.45" customHeight="1" x14ac:dyDescent="0.2">
      <c r="A5" s="1" t="s">
        <v>218</v>
      </c>
      <c r="B5" s="86" t="s">
        <v>219</v>
      </c>
      <c r="C5" s="86"/>
      <c r="D5" s="86"/>
      <c r="E5" s="86"/>
      <c r="F5" s="86"/>
      <c r="G5" s="86"/>
      <c r="H5" s="86"/>
      <c r="I5" s="86"/>
      <c r="J5" s="86"/>
      <c r="K5" s="86"/>
      <c r="L5" s="86"/>
    </row>
    <row r="6" spans="1:13" ht="14.45" customHeight="1" x14ac:dyDescent="0.2">
      <c r="D6" s="2" t="s">
        <v>7</v>
      </c>
      <c r="F6" s="83" t="s">
        <v>8</v>
      </c>
      <c r="G6" s="83"/>
      <c r="H6" s="83"/>
      <c r="J6" s="2" t="s">
        <v>9</v>
      </c>
    </row>
    <row r="7" spans="1:13" ht="14.45" customHeight="1" x14ac:dyDescent="0.2">
      <c r="D7" s="3"/>
      <c r="F7" s="3"/>
      <c r="G7" s="3"/>
      <c r="H7" s="3"/>
      <c r="J7" s="3"/>
    </row>
    <row r="8" spans="1:13" ht="14.45" customHeight="1" x14ac:dyDescent="0.2">
      <c r="A8" s="83" t="s">
        <v>220</v>
      </c>
      <c r="B8" s="83"/>
      <c r="D8" s="2" t="s">
        <v>221</v>
      </c>
      <c r="F8" s="2" t="s">
        <v>222</v>
      </c>
      <c r="H8" s="2" t="s">
        <v>223</v>
      </c>
      <c r="J8" s="2" t="s">
        <v>221</v>
      </c>
      <c r="L8" s="2" t="s">
        <v>18</v>
      </c>
    </row>
    <row r="9" spans="1:13" ht="21.75" customHeight="1" x14ac:dyDescent="0.2">
      <c r="A9" s="30" t="s">
        <v>320</v>
      </c>
      <c r="B9" s="30"/>
      <c r="D9" s="31">
        <v>1297000</v>
      </c>
      <c r="F9" s="31">
        <v>0</v>
      </c>
      <c r="H9" s="31">
        <v>0</v>
      </c>
      <c r="J9" s="31">
        <v>1297000</v>
      </c>
      <c r="L9" s="33">
        <v>0</v>
      </c>
    </row>
    <row r="10" spans="1:13" ht="21.75" customHeight="1" x14ac:dyDescent="0.2">
      <c r="A10" s="28" t="s">
        <v>321</v>
      </c>
      <c r="B10" s="28"/>
      <c r="D10" s="25">
        <v>2413066204825</v>
      </c>
      <c r="E10" s="25">
        <v>0</v>
      </c>
      <c r="F10" s="25">
        <v>1587134546838</v>
      </c>
      <c r="G10" s="25">
        <v>0</v>
      </c>
      <c r="H10" s="25">
        <v>2617105160000</v>
      </c>
      <c r="I10" s="25">
        <v>0</v>
      </c>
      <c r="J10" s="25">
        <v>1383095591663</v>
      </c>
      <c r="K10" s="25">
        <v>0</v>
      </c>
      <c r="L10" s="35">
        <v>1.9700000000000002E-2</v>
      </c>
    </row>
    <row r="11" spans="1:13" ht="21.75" customHeight="1" x14ac:dyDescent="0.2">
      <c r="A11" s="28" t="s">
        <v>322</v>
      </c>
      <c r="B11" s="28"/>
      <c r="D11" s="25">
        <v>5956519669299</v>
      </c>
      <c r="E11" s="25">
        <v>0</v>
      </c>
      <c r="F11" s="25">
        <v>164769782493</v>
      </c>
      <c r="G11" s="25">
        <v>0</v>
      </c>
      <c r="H11" s="25">
        <v>164601500000</v>
      </c>
      <c r="I11" s="25">
        <v>0</v>
      </c>
      <c r="J11" s="25">
        <v>5956687951792</v>
      </c>
      <c r="K11" s="25">
        <v>0</v>
      </c>
      <c r="L11" s="35">
        <v>8.4199999999999997E-2</v>
      </c>
    </row>
    <row r="12" spans="1:13" ht="21.75" customHeight="1" x14ac:dyDescent="0.2">
      <c r="A12" s="28" t="s">
        <v>323</v>
      </c>
      <c r="B12" s="28"/>
      <c r="D12" s="25">
        <v>328337001300</v>
      </c>
      <c r="E12" s="25">
        <v>0</v>
      </c>
      <c r="F12" s="25">
        <v>14000000159114</v>
      </c>
      <c r="G12" s="25">
        <v>0</v>
      </c>
      <c r="H12" s="25">
        <v>7000000000000</v>
      </c>
      <c r="I12" s="25">
        <v>0</v>
      </c>
      <c r="J12" s="25">
        <v>7328337160414</v>
      </c>
      <c r="K12" s="25">
        <v>0</v>
      </c>
      <c r="L12" s="25">
        <v>0.10339999999999999</v>
      </c>
    </row>
    <row r="13" spans="1:13" ht="21.75" customHeight="1" x14ac:dyDescent="0.2">
      <c r="A13" s="28" t="s">
        <v>324</v>
      </c>
      <c r="B13" s="28"/>
      <c r="D13" s="25">
        <v>12691308715380</v>
      </c>
      <c r="E13" s="25">
        <v>0</v>
      </c>
      <c r="F13" s="25">
        <v>7596103370993</v>
      </c>
      <c r="G13" s="25">
        <v>0</v>
      </c>
      <c r="H13" s="25">
        <v>11015369521301</v>
      </c>
      <c r="I13" s="25">
        <v>0</v>
      </c>
      <c r="J13" s="25">
        <v>9272042565072</v>
      </c>
      <c r="K13" s="25">
        <v>0</v>
      </c>
      <c r="L13" s="25">
        <v>0.13089999999999996</v>
      </c>
      <c r="M13" s="25">
        <v>0</v>
      </c>
    </row>
    <row r="14" spans="1:13" ht="21.75" customHeight="1" x14ac:dyDescent="0.2">
      <c r="A14" s="28" t="s">
        <v>325</v>
      </c>
      <c r="B14" s="28"/>
      <c r="D14" s="25">
        <v>5487392654654</v>
      </c>
      <c r="E14" s="25">
        <v>0</v>
      </c>
      <c r="F14" s="25">
        <v>909375082552</v>
      </c>
      <c r="G14" s="25">
        <v>0</v>
      </c>
      <c r="H14" s="25">
        <v>1658702700000</v>
      </c>
      <c r="I14" s="25">
        <v>0</v>
      </c>
      <c r="J14" s="25">
        <v>4738065037206</v>
      </c>
      <c r="K14" s="25">
        <v>0</v>
      </c>
      <c r="L14" s="25">
        <v>6.6900000000000001E-2</v>
      </c>
    </row>
    <row r="15" spans="1:13" ht="21.75" customHeight="1" x14ac:dyDescent="0.2">
      <c r="A15" s="28" t="s">
        <v>326</v>
      </c>
      <c r="B15" s="28"/>
      <c r="D15" s="25">
        <v>15477855</v>
      </c>
      <c r="F15" s="25">
        <v>65374</v>
      </c>
      <c r="H15" s="25">
        <v>0</v>
      </c>
      <c r="J15" s="25">
        <v>15543229</v>
      </c>
      <c r="L15" s="32">
        <v>0</v>
      </c>
    </row>
    <row r="16" spans="1:13" ht="21.75" customHeight="1" x14ac:dyDescent="0.2">
      <c r="A16" s="28" t="s">
        <v>327</v>
      </c>
      <c r="B16" s="28"/>
      <c r="D16" s="25">
        <v>46964956</v>
      </c>
      <c r="F16" s="25">
        <v>198596</v>
      </c>
      <c r="H16" s="25">
        <v>0</v>
      </c>
      <c r="J16" s="25">
        <v>47163552</v>
      </c>
      <c r="L16" s="32">
        <v>0</v>
      </c>
    </row>
    <row r="17" spans="1:12" ht="21.75" customHeight="1" x14ac:dyDescent="0.2">
      <c r="A17" s="30" t="s">
        <v>328</v>
      </c>
      <c r="B17" s="30"/>
      <c r="D17" s="31">
        <v>0</v>
      </c>
      <c r="F17" s="31">
        <v>5590003076144</v>
      </c>
      <c r="H17" s="31">
        <v>5589944980616</v>
      </c>
      <c r="J17" s="31">
        <v>58095528</v>
      </c>
      <c r="L17" s="33">
        <v>0</v>
      </c>
    </row>
    <row r="18" spans="1:12" ht="21.75" customHeight="1" x14ac:dyDescent="0.2">
      <c r="A18" s="28" t="s">
        <v>329</v>
      </c>
      <c r="B18" s="28"/>
      <c r="D18" s="25">
        <v>12813470</v>
      </c>
      <c r="F18" s="25">
        <v>2238938669736</v>
      </c>
      <c r="H18" s="25">
        <v>2236913688075</v>
      </c>
      <c r="J18" s="25">
        <v>2037795131</v>
      </c>
      <c r="L18" s="32">
        <v>0</v>
      </c>
    </row>
    <row r="19" spans="1:12" ht="21.75" customHeight="1" x14ac:dyDescent="0.2">
      <c r="A19" s="28" t="s">
        <v>330</v>
      </c>
      <c r="B19" s="28"/>
      <c r="D19" s="25">
        <v>8783294</v>
      </c>
      <c r="F19" s="25">
        <v>37299</v>
      </c>
      <c r="H19" s="25">
        <v>0</v>
      </c>
      <c r="J19" s="25">
        <v>8820593</v>
      </c>
      <c r="L19" s="32">
        <v>0</v>
      </c>
    </row>
    <row r="20" spans="1:12" ht="21.75" customHeight="1" x14ac:dyDescent="0.2">
      <c r="A20" s="29" t="s">
        <v>331</v>
      </c>
      <c r="B20" s="29"/>
      <c r="D20" s="26">
        <v>20349547</v>
      </c>
      <c r="F20" s="26">
        <v>86050</v>
      </c>
      <c r="H20" s="26">
        <v>0</v>
      </c>
      <c r="J20" s="26">
        <v>20435597</v>
      </c>
      <c r="L20" s="34">
        <v>0</v>
      </c>
    </row>
    <row r="21" spans="1:12" ht="21.75" customHeight="1" thickBot="1" x14ac:dyDescent="0.25">
      <c r="A21" s="81" t="s">
        <v>75</v>
      </c>
      <c r="B21" s="81"/>
      <c r="D21" s="16">
        <f>SUM(D9:D20)</f>
        <v>26876729931580</v>
      </c>
      <c r="E21" s="27">
        <f t="shared" ref="E21:L21" si="0">SUM(E9:E20)</f>
        <v>0</v>
      </c>
      <c r="F21" s="27">
        <f t="shared" si="0"/>
        <v>32086325075189</v>
      </c>
      <c r="G21" s="27">
        <f t="shared" si="0"/>
        <v>0</v>
      </c>
      <c r="H21" s="27">
        <f t="shared" si="0"/>
        <v>30282637549992</v>
      </c>
      <c r="I21" s="27">
        <f t="shared" si="0"/>
        <v>0</v>
      </c>
      <c r="J21" s="27">
        <f t="shared" si="0"/>
        <v>28680417456777</v>
      </c>
      <c r="K21" s="27">
        <f t="shared" si="0"/>
        <v>0</v>
      </c>
      <c r="L21" s="37">
        <f t="shared" si="0"/>
        <v>0.40509999999999996</v>
      </c>
    </row>
    <row r="22" spans="1:12" ht="13.5" thickTop="1" x14ac:dyDescent="0.2"/>
  </sheetData>
  <mergeCells count="7">
    <mergeCell ref="A8:B8"/>
    <mergeCell ref="A21:B21"/>
    <mergeCell ref="A1:L1"/>
    <mergeCell ref="A2:L2"/>
    <mergeCell ref="A3:L3"/>
    <mergeCell ref="B5:L5"/>
    <mergeCell ref="F6:H6"/>
  </mergeCells>
  <pageMargins left="0.39" right="0.39" top="0.39" bottom="0.39" header="0" footer="0"/>
  <pageSetup scale="9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M25"/>
  <sheetViews>
    <sheetView rightToLeft="1" view="pageBreakPreview" zoomScale="98" zoomScaleNormal="100" zoomScaleSheetLayoutView="98" workbookViewId="0">
      <selection activeCell="F14" sqref="F14"/>
    </sheetView>
  </sheetViews>
  <sheetFormatPr defaultRowHeight="12.75" x14ac:dyDescent="0.2"/>
  <cols>
    <col min="1" max="1" width="2.5703125" customWidth="1"/>
    <col min="2" max="2" width="44.28515625" customWidth="1"/>
    <col min="3" max="3" width="1.28515625" customWidth="1"/>
    <col min="4" max="4" width="11.7109375" customWidth="1"/>
    <col min="5" max="5" width="1.28515625" customWidth="1"/>
    <col min="6" max="6" width="25.5703125" bestFit="1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3" ht="29.1" customHeight="1" x14ac:dyDescent="0.2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</row>
    <row r="2" spans="1:13" ht="21.75" customHeight="1" x14ac:dyDescent="0.2">
      <c r="A2" s="75" t="s">
        <v>224</v>
      </c>
      <c r="B2" s="75"/>
      <c r="C2" s="75"/>
      <c r="D2" s="75"/>
      <c r="E2" s="75"/>
      <c r="F2" s="75"/>
      <c r="G2" s="75"/>
      <c r="H2" s="75"/>
      <c r="I2" s="75"/>
      <c r="J2" s="75"/>
    </row>
    <row r="3" spans="1:13" ht="21.75" customHeight="1" x14ac:dyDescent="0.2">
      <c r="A3" s="75" t="s">
        <v>2</v>
      </c>
      <c r="B3" s="75"/>
      <c r="C3" s="75"/>
      <c r="D3" s="75"/>
      <c r="E3" s="75"/>
      <c r="F3" s="75"/>
      <c r="G3" s="75"/>
      <c r="H3" s="75"/>
      <c r="I3" s="75"/>
      <c r="J3" s="75"/>
    </row>
    <row r="4" spans="1:13" ht="14.45" customHeight="1" x14ac:dyDescent="0.2"/>
    <row r="5" spans="1:13" ht="29.1" customHeight="1" x14ac:dyDescent="0.2">
      <c r="A5" s="1" t="s">
        <v>225</v>
      </c>
      <c r="B5" s="86" t="s">
        <v>226</v>
      </c>
      <c r="C5" s="86"/>
      <c r="D5" s="86"/>
      <c r="E5" s="86"/>
      <c r="F5" s="86"/>
      <c r="G5" s="86"/>
      <c r="H5" s="86"/>
      <c r="I5" s="86"/>
      <c r="J5" s="86"/>
    </row>
    <row r="6" spans="1:13" ht="14.45" customHeight="1" x14ac:dyDescent="0.2"/>
    <row r="7" spans="1:13" ht="14.45" customHeight="1" x14ac:dyDescent="0.2">
      <c r="A7" s="83" t="s">
        <v>227</v>
      </c>
      <c r="B7" s="83"/>
      <c r="D7" s="2" t="s">
        <v>228</v>
      </c>
      <c r="F7" s="2" t="s">
        <v>221</v>
      </c>
      <c r="H7" s="2" t="s">
        <v>229</v>
      </c>
      <c r="J7" s="2" t="s">
        <v>230</v>
      </c>
    </row>
    <row r="8" spans="1:13" ht="21.75" customHeight="1" x14ac:dyDescent="0.2">
      <c r="A8" s="84" t="s">
        <v>231</v>
      </c>
      <c r="B8" s="84"/>
      <c r="D8" s="5" t="s">
        <v>232</v>
      </c>
      <c r="F8" s="6">
        <f>'درآمد سرمایه گذاری در سهام'!U71</f>
        <v>816201863235</v>
      </c>
      <c r="H8" s="72">
        <f>F8/$F$13</f>
        <v>0.10316556940932846</v>
      </c>
      <c r="J8" s="72">
        <f>F8/M8</f>
        <v>1.1527678680474187E-2</v>
      </c>
      <c r="M8" s="68">
        <v>70803661852364</v>
      </c>
    </row>
    <row r="9" spans="1:13" ht="21.75" customHeight="1" x14ac:dyDescent="0.2">
      <c r="A9" s="77" t="s">
        <v>233</v>
      </c>
      <c r="B9" s="77"/>
      <c r="D9" s="8" t="s">
        <v>234</v>
      </c>
      <c r="F9" s="9">
        <f>'درآمد سرمایه گذاری در صندوق'!U23</f>
        <v>426813303020</v>
      </c>
      <c r="H9" s="73">
        <f t="shared" ref="H9:H12" si="0">F9/$F$13</f>
        <v>5.3947974662803211E-2</v>
      </c>
      <c r="J9" s="73">
        <f>F9/M8</f>
        <v>6.0281247022218737E-3</v>
      </c>
    </row>
    <row r="10" spans="1:13" ht="21.75" customHeight="1" x14ac:dyDescent="0.2">
      <c r="A10" s="77" t="s">
        <v>235</v>
      </c>
      <c r="B10" s="77"/>
      <c r="D10" s="8" t="s">
        <v>236</v>
      </c>
      <c r="F10" s="9">
        <f>'درآمد سرمایه گذاری در اوراق به'!R36</f>
        <v>3346264064655</v>
      </c>
      <c r="H10" s="73">
        <f t="shared" si="0"/>
        <v>0.42295815921791374</v>
      </c>
      <c r="J10" s="73">
        <f>F10/M8</f>
        <v>4.7261172333606848E-2</v>
      </c>
    </row>
    <row r="11" spans="1:13" ht="21.75" customHeight="1" x14ac:dyDescent="0.2">
      <c r="A11" s="77" t="s">
        <v>237</v>
      </c>
      <c r="B11" s="77"/>
      <c r="D11" s="8" t="s">
        <v>238</v>
      </c>
      <c r="F11" s="9">
        <f>'درآمد سپرده بانکی'!F18</f>
        <v>3320086447146</v>
      </c>
      <c r="H11" s="73">
        <f t="shared" si="0"/>
        <v>0.41964938361013493</v>
      </c>
      <c r="J11" s="73">
        <f>F11/M8</f>
        <v>4.6891451095691442E-2</v>
      </c>
    </row>
    <row r="12" spans="1:13" ht="21.75" customHeight="1" x14ac:dyDescent="0.2">
      <c r="A12" s="79" t="s">
        <v>239</v>
      </c>
      <c r="B12" s="79"/>
      <c r="D12" s="11" t="s">
        <v>240</v>
      </c>
      <c r="F12" s="13">
        <f>'سایر درآمدها'!F11</f>
        <v>2206641160</v>
      </c>
      <c r="H12" s="74">
        <f t="shared" si="0"/>
        <v>2.789130998196662E-4</v>
      </c>
      <c r="J12" s="74">
        <f>F12/M8</f>
        <v>3.1165636102284795E-5</v>
      </c>
    </row>
    <row r="13" spans="1:13" ht="21.75" customHeight="1" x14ac:dyDescent="0.2">
      <c r="A13" s="81" t="s">
        <v>75</v>
      </c>
      <c r="B13" s="81"/>
      <c r="D13" s="16"/>
      <c r="F13" s="16">
        <f>SUM(F8:F12)</f>
        <v>7911572319216</v>
      </c>
      <c r="H13" s="36">
        <f>SUM(H8:H12)</f>
        <v>1</v>
      </c>
      <c r="J13" s="37">
        <f>SUM(J8:J12)</f>
        <v>0.11173959244809663</v>
      </c>
    </row>
    <row r="16" spans="1:13" x14ac:dyDescent="0.2">
      <c r="F16" s="70"/>
    </row>
    <row r="17" spans="6:6" ht="20.25" x14ac:dyDescent="0.3">
      <c r="F17" s="71"/>
    </row>
    <row r="20" spans="6:6" x14ac:dyDescent="0.2">
      <c r="F20" s="69"/>
    </row>
    <row r="21" spans="6:6" x14ac:dyDescent="0.2">
      <c r="F21" s="69"/>
    </row>
    <row r="22" spans="6:6" x14ac:dyDescent="0.2">
      <c r="F22" s="69"/>
    </row>
    <row r="23" spans="6:6" x14ac:dyDescent="0.2">
      <c r="F23" s="69"/>
    </row>
    <row r="24" spans="6:6" x14ac:dyDescent="0.2">
      <c r="F24" s="69"/>
    </row>
    <row r="25" spans="6:6" x14ac:dyDescent="0.2">
      <c r="F25" s="69"/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W71"/>
  <sheetViews>
    <sheetView rightToLeft="1" view="pageBreakPreview" zoomScale="60" zoomScaleNormal="100" workbookViewId="0">
      <selection activeCell="J31" sqref="J3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5.42578125" bestFit="1" customWidth="1"/>
    <col min="5" max="5" width="1.28515625" customWidth="1"/>
    <col min="6" max="6" width="17.5703125" bestFit="1" customWidth="1"/>
    <col min="7" max="7" width="1.28515625" customWidth="1"/>
    <col min="8" max="8" width="15.140625" bestFit="1" customWidth="1"/>
    <col min="9" max="9" width="1.28515625" customWidth="1"/>
    <col min="10" max="10" width="17.5703125" bestFit="1" customWidth="1"/>
    <col min="11" max="11" width="1.28515625" customWidth="1"/>
    <col min="12" max="12" width="18.7109375" bestFit="1" customWidth="1"/>
    <col min="13" max="13" width="1.28515625" customWidth="1"/>
    <col min="14" max="14" width="16.28515625" bestFit="1" customWidth="1"/>
    <col min="15" max="16" width="1.28515625" customWidth="1"/>
    <col min="17" max="17" width="16.5703125" bestFit="1" customWidth="1"/>
    <col min="18" max="18" width="1.28515625" customWidth="1"/>
    <col min="19" max="19" width="16.28515625" bestFit="1" customWidth="1"/>
    <col min="20" max="20" width="1.28515625" customWidth="1"/>
    <col min="21" max="21" width="17.28515625" bestFit="1" customWidth="1"/>
    <col min="22" max="22" width="1.28515625" customWidth="1"/>
    <col min="23" max="23" width="18.7109375" bestFit="1" customWidth="1"/>
    <col min="24" max="24" width="0.28515625" customWidth="1"/>
  </cols>
  <sheetData>
    <row r="1" spans="1:23" ht="29.1" customHeight="1" x14ac:dyDescent="0.2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</row>
    <row r="2" spans="1:23" ht="21.75" customHeight="1" x14ac:dyDescent="0.2">
      <c r="A2" s="75" t="s">
        <v>224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</row>
    <row r="3" spans="1:23" ht="21.75" customHeight="1" x14ac:dyDescent="0.2">
      <c r="A3" s="75" t="s">
        <v>2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</row>
    <row r="4" spans="1:23" ht="14.45" customHeight="1" x14ac:dyDescent="0.2"/>
    <row r="5" spans="1:23" ht="14.45" customHeight="1" x14ac:dyDescent="0.2">
      <c r="A5" s="1" t="s">
        <v>241</v>
      </c>
      <c r="B5" s="86" t="s">
        <v>242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</row>
    <row r="6" spans="1:23" ht="14.45" customHeight="1" x14ac:dyDescent="0.2">
      <c r="D6" s="83" t="s">
        <v>243</v>
      </c>
      <c r="E6" s="83"/>
      <c r="F6" s="83"/>
      <c r="G6" s="83"/>
      <c r="H6" s="83"/>
      <c r="I6" s="83"/>
      <c r="J6" s="83"/>
      <c r="K6" s="83"/>
      <c r="L6" s="83"/>
      <c r="N6" s="83" t="s">
        <v>244</v>
      </c>
      <c r="O6" s="83"/>
      <c r="P6" s="83"/>
      <c r="Q6" s="83"/>
      <c r="R6" s="83"/>
      <c r="S6" s="83"/>
      <c r="T6" s="83"/>
      <c r="U6" s="83"/>
      <c r="V6" s="83"/>
      <c r="W6" s="83"/>
    </row>
    <row r="7" spans="1:23" ht="14.45" customHeight="1" x14ac:dyDescent="0.2">
      <c r="D7" s="3"/>
      <c r="E7" s="3"/>
      <c r="F7" s="3"/>
      <c r="G7" s="3"/>
      <c r="H7" s="3"/>
      <c r="I7" s="3"/>
      <c r="J7" s="82" t="s">
        <v>75</v>
      </c>
      <c r="K7" s="82"/>
      <c r="L7" s="82"/>
      <c r="N7" s="3"/>
      <c r="O7" s="3"/>
      <c r="P7" s="3"/>
      <c r="Q7" s="3"/>
      <c r="R7" s="3"/>
      <c r="S7" s="3"/>
      <c r="T7" s="3"/>
      <c r="U7" s="82" t="s">
        <v>75</v>
      </c>
      <c r="V7" s="82"/>
      <c r="W7" s="82"/>
    </row>
    <row r="8" spans="1:23" ht="14.45" customHeight="1" x14ac:dyDescent="0.2">
      <c r="A8" s="83" t="s">
        <v>245</v>
      </c>
      <c r="B8" s="83"/>
      <c r="D8" s="2" t="s">
        <v>246</v>
      </c>
      <c r="F8" s="2" t="s">
        <v>247</v>
      </c>
      <c r="H8" s="2" t="s">
        <v>248</v>
      </c>
      <c r="J8" s="4" t="s">
        <v>221</v>
      </c>
      <c r="K8" s="3"/>
      <c r="L8" s="4" t="s">
        <v>229</v>
      </c>
      <c r="N8" s="2" t="s">
        <v>246</v>
      </c>
      <c r="P8" s="83" t="s">
        <v>247</v>
      </c>
      <c r="Q8" s="83"/>
      <c r="S8" s="2" t="s">
        <v>248</v>
      </c>
      <c r="U8" s="4" t="s">
        <v>221</v>
      </c>
      <c r="V8" s="3"/>
      <c r="W8" s="4" t="s">
        <v>229</v>
      </c>
    </row>
    <row r="9" spans="1:23" ht="21.75" customHeight="1" x14ac:dyDescent="0.2">
      <c r="A9" s="84" t="s">
        <v>33</v>
      </c>
      <c r="B9" s="84"/>
      <c r="D9" s="6">
        <v>0</v>
      </c>
      <c r="F9" s="6">
        <v>0</v>
      </c>
      <c r="H9" s="6">
        <v>161207413</v>
      </c>
      <c r="J9" s="6">
        <v>161207413</v>
      </c>
      <c r="L9" s="7">
        <v>0.01</v>
      </c>
      <c r="N9" s="6">
        <v>0</v>
      </c>
      <c r="P9" s="85">
        <v>0</v>
      </c>
      <c r="Q9" s="85"/>
      <c r="S9" s="6">
        <v>161207413</v>
      </c>
      <c r="U9" s="6">
        <v>161207413</v>
      </c>
      <c r="W9" s="7">
        <v>0</v>
      </c>
    </row>
    <row r="10" spans="1:23" ht="21.75" customHeight="1" x14ac:dyDescent="0.2">
      <c r="A10" s="77" t="s">
        <v>73</v>
      </c>
      <c r="B10" s="77"/>
      <c r="D10" s="9">
        <v>0</v>
      </c>
      <c r="F10" s="9">
        <v>1228679807</v>
      </c>
      <c r="H10" s="9">
        <v>2260695268</v>
      </c>
      <c r="J10" s="9">
        <v>3489375075</v>
      </c>
      <c r="L10" s="10">
        <v>0.18</v>
      </c>
      <c r="N10" s="9">
        <v>0</v>
      </c>
      <c r="P10" s="78">
        <v>1228679807</v>
      </c>
      <c r="Q10" s="78"/>
      <c r="S10" s="9">
        <v>2260695268</v>
      </c>
      <c r="U10" s="9">
        <v>3489375075</v>
      </c>
      <c r="W10" s="10">
        <v>0.04</v>
      </c>
    </row>
    <row r="11" spans="1:23" ht="21.75" customHeight="1" x14ac:dyDescent="0.2">
      <c r="A11" s="77" t="s">
        <v>25</v>
      </c>
      <c r="B11" s="77"/>
      <c r="D11" s="9">
        <v>0</v>
      </c>
      <c r="F11" s="9">
        <v>-133489083</v>
      </c>
      <c r="H11" s="9">
        <v>176130921</v>
      </c>
      <c r="J11" s="9">
        <v>42641838</v>
      </c>
      <c r="L11" s="10">
        <v>0</v>
      </c>
      <c r="N11" s="9">
        <v>0</v>
      </c>
      <c r="P11" s="78">
        <v>101888470</v>
      </c>
      <c r="Q11" s="78"/>
      <c r="S11" s="9">
        <v>176130921</v>
      </c>
      <c r="U11" s="9">
        <v>278019391</v>
      </c>
      <c r="W11" s="10">
        <v>0</v>
      </c>
    </row>
    <row r="12" spans="1:23" ht="21.75" customHeight="1" x14ac:dyDescent="0.2">
      <c r="A12" s="77" t="s">
        <v>30</v>
      </c>
      <c r="B12" s="77"/>
      <c r="D12" s="9">
        <v>0</v>
      </c>
      <c r="F12" s="9">
        <v>-4713716540</v>
      </c>
      <c r="H12" s="9">
        <v>6390219150</v>
      </c>
      <c r="J12" s="9">
        <v>1676502610</v>
      </c>
      <c r="L12" s="10">
        <v>0.09</v>
      </c>
      <c r="N12" s="9">
        <v>6871521739</v>
      </c>
      <c r="P12" s="78">
        <v>-4177890740</v>
      </c>
      <c r="Q12" s="78"/>
      <c r="S12" s="9">
        <v>6390219150</v>
      </c>
      <c r="U12" s="9">
        <v>9083850149</v>
      </c>
      <c r="W12" s="10">
        <v>0.11</v>
      </c>
    </row>
    <row r="13" spans="1:23" ht="21.75" customHeight="1" x14ac:dyDescent="0.2">
      <c r="A13" s="77" t="s">
        <v>249</v>
      </c>
      <c r="B13" s="77"/>
      <c r="D13" s="9">
        <v>0</v>
      </c>
      <c r="F13" s="9">
        <v>0</v>
      </c>
      <c r="H13" s="9">
        <v>0</v>
      </c>
      <c r="J13" s="9">
        <v>0</v>
      </c>
      <c r="L13" s="10">
        <v>0</v>
      </c>
      <c r="N13" s="9">
        <v>0</v>
      </c>
      <c r="P13" s="78">
        <v>0</v>
      </c>
      <c r="Q13" s="78"/>
      <c r="S13" s="9">
        <v>-1143376331</v>
      </c>
      <c r="U13" s="9">
        <v>-1143376331</v>
      </c>
      <c r="W13" s="10">
        <v>-0.01</v>
      </c>
    </row>
    <row r="14" spans="1:23" ht="21.75" customHeight="1" x14ac:dyDescent="0.2">
      <c r="A14" s="77" t="s">
        <v>250</v>
      </c>
      <c r="B14" s="77"/>
      <c r="D14" s="9">
        <v>0</v>
      </c>
      <c r="F14" s="9">
        <v>0</v>
      </c>
      <c r="H14" s="9">
        <v>0</v>
      </c>
      <c r="J14" s="9">
        <v>0</v>
      </c>
      <c r="L14" s="10">
        <v>0</v>
      </c>
      <c r="N14" s="9">
        <v>0</v>
      </c>
      <c r="P14" s="78">
        <v>0</v>
      </c>
      <c r="Q14" s="78"/>
      <c r="S14" s="9">
        <v>8210593</v>
      </c>
      <c r="U14" s="9">
        <v>8210593</v>
      </c>
      <c r="W14" s="10">
        <v>0</v>
      </c>
    </row>
    <row r="15" spans="1:23" ht="21.75" customHeight="1" x14ac:dyDescent="0.2">
      <c r="A15" s="77" t="s">
        <v>251</v>
      </c>
      <c r="B15" s="77"/>
      <c r="D15" s="9">
        <v>0</v>
      </c>
      <c r="F15" s="9">
        <v>0</v>
      </c>
      <c r="H15" s="9">
        <v>0</v>
      </c>
      <c r="J15" s="9">
        <v>0</v>
      </c>
      <c r="L15" s="10">
        <v>0</v>
      </c>
      <c r="N15" s="9">
        <v>0</v>
      </c>
      <c r="P15" s="78">
        <v>0</v>
      </c>
      <c r="Q15" s="78"/>
      <c r="S15" s="9">
        <v>10249910391</v>
      </c>
      <c r="U15" s="9">
        <v>10249910391</v>
      </c>
      <c r="W15" s="10">
        <v>0.13</v>
      </c>
    </row>
    <row r="16" spans="1:23" ht="21.75" customHeight="1" x14ac:dyDescent="0.2">
      <c r="A16" s="77" t="s">
        <v>252</v>
      </c>
      <c r="B16" s="77"/>
      <c r="D16" s="9">
        <v>0</v>
      </c>
      <c r="F16" s="9">
        <v>0</v>
      </c>
      <c r="H16" s="9">
        <v>0</v>
      </c>
      <c r="J16" s="9">
        <v>0</v>
      </c>
      <c r="L16" s="10">
        <v>0</v>
      </c>
      <c r="N16" s="9">
        <v>0</v>
      </c>
      <c r="P16" s="78">
        <v>0</v>
      </c>
      <c r="Q16" s="78"/>
      <c r="S16" s="9">
        <v>427529483</v>
      </c>
      <c r="U16" s="9">
        <v>427529483</v>
      </c>
      <c r="W16" s="10">
        <v>0.01</v>
      </c>
    </row>
    <row r="17" spans="1:23" ht="21.75" customHeight="1" x14ac:dyDescent="0.2">
      <c r="A17" s="77" t="s">
        <v>253</v>
      </c>
      <c r="B17" s="77"/>
      <c r="D17" s="9">
        <v>0</v>
      </c>
      <c r="F17" s="9">
        <v>0</v>
      </c>
      <c r="H17" s="9">
        <v>0</v>
      </c>
      <c r="J17" s="9">
        <v>0</v>
      </c>
      <c r="L17" s="10">
        <v>0</v>
      </c>
      <c r="N17" s="9">
        <v>0</v>
      </c>
      <c r="P17" s="78">
        <v>0</v>
      </c>
      <c r="Q17" s="78"/>
      <c r="S17" s="9">
        <v>398849612</v>
      </c>
      <c r="U17" s="9">
        <v>398849612</v>
      </c>
      <c r="W17" s="10">
        <v>0.01</v>
      </c>
    </row>
    <row r="18" spans="1:23" ht="21.75" customHeight="1" x14ac:dyDescent="0.2">
      <c r="A18" s="77" t="s">
        <v>23</v>
      </c>
      <c r="B18" s="77"/>
      <c r="D18" s="9">
        <v>0</v>
      </c>
      <c r="F18" s="9">
        <v>6251300999</v>
      </c>
      <c r="H18" s="9">
        <v>0</v>
      </c>
      <c r="J18" s="9">
        <v>6251300999</v>
      </c>
      <c r="L18" s="10">
        <v>0.32</v>
      </c>
      <c r="N18" s="9">
        <v>6454537337</v>
      </c>
      <c r="P18" s="78">
        <v>22768627415</v>
      </c>
      <c r="Q18" s="78"/>
      <c r="S18" s="9">
        <v>14676765931</v>
      </c>
      <c r="U18" s="9">
        <v>43899930683</v>
      </c>
      <c r="W18" s="10">
        <v>0.55000000000000004</v>
      </c>
    </row>
    <row r="19" spans="1:23" ht="21.75" customHeight="1" x14ac:dyDescent="0.2">
      <c r="A19" s="77" t="s">
        <v>254</v>
      </c>
      <c r="B19" s="77"/>
      <c r="D19" s="9">
        <v>0</v>
      </c>
      <c r="F19" s="9">
        <v>0</v>
      </c>
      <c r="H19" s="9">
        <v>0</v>
      </c>
      <c r="J19" s="9">
        <v>0</v>
      </c>
      <c r="L19" s="10">
        <v>0</v>
      </c>
      <c r="N19" s="9">
        <v>274412541</v>
      </c>
      <c r="P19" s="78">
        <v>0</v>
      </c>
      <c r="Q19" s="78"/>
      <c r="S19" s="9">
        <v>-187811853</v>
      </c>
      <c r="U19" s="9">
        <v>86600688</v>
      </c>
      <c r="W19" s="10">
        <v>0</v>
      </c>
    </row>
    <row r="20" spans="1:23" ht="21.75" customHeight="1" x14ac:dyDescent="0.2">
      <c r="A20" s="77" t="s">
        <v>43</v>
      </c>
      <c r="B20" s="77"/>
      <c r="D20" s="9">
        <v>0</v>
      </c>
      <c r="F20" s="9">
        <v>17273436160</v>
      </c>
      <c r="H20" s="9">
        <v>0</v>
      </c>
      <c r="J20" s="9">
        <v>17273436160</v>
      </c>
      <c r="L20" s="10">
        <v>0.88</v>
      </c>
      <c r="N20" s="9">
        <v>5888000000</v>
      </c>
      <c r="P20" s="78">
        <v>25271670511</v>
      </c>
      <c r="Q20" s="78"/>
      <c r="S20" s="9">
        <v>0</v>
      </c>
      <c r="U20" s="9">
        <v>31159670511</v>
      </c>
      <c r="W20" s="10">
        <v>0.39</v>
      </c>
    </row>
    <row r="21" spans="1:23" ht="21.75" customHeight="1" x14ac:dyDescent="0.2">
      <c r="A21" s="77" t="s">
        <v>69</v>
      </c>
      <c r="B21" s="77"/>
      <c r="D21" s="9">
        <v>0</v>
      </c>
      <c r="F21" s="9">
        <v>40413263098</v>
      </c>
      <c r="H21" s="9">
        <v>0</v>
      </c>
      <c r="J21" s="9">
        <v>40413263098</v>
      </c>
      <c r="L21" s="10">
        <v>2.0699999999999998</v>
      </c>
      <c r="N21" s="9">
        <v>2935288350</v>
      </c>
      <c r="P21" s="78">
        <v>122613273218</v>
      </c>
      <c r="Q21" s="78"/>
      <c r="S21" s="9">
        <v>0</v>
      </c>
      <c r="U21" s="9">
        <v>125548561568</v>
      </c>
      <c r="W21" s="10">
        <v>1.58</v>
      </c>
    </row>
    <row r="22" spans="1:23" ht="21.75" customHeight="1" x14ac:dyDescent="0.2">
      <c r="A22" s="77" t="s">
        <v>21</v>
      </c>
      <c r="B22" s="77"/>
      <c r="D22" s="9">
        <v>0</v>
      </c>
      <c r="F22" s="9">
        <v>-1468580321</v>
      </c>
      <c r="H22" s="9">
        <v>0</v>
      </c>
      <c r="J22" s="9">
        <v>-1468580321</v>
      </c>
      <c r="L22" s="10">
        <v>-0.08</v>
      </c>
      <c r="N22" s="9">
        <v>3876617280</v>
      </c>
      <c r="P22" s="78">
        <v>30419927190</v>
      </c>
      <c r="Q22" s="78"/>
      <c r="S22" s="9">
        <v>0</v>
      </c>
      <c r="U22" s="9">
        <v>34296544470</v>
      </c>
      <c r="W22" s="10">
        <v>0.43</v>
      </c>
    </row>
    <row r="23" spans="1:23" ht="21.75" customHeight="1" x14ac:dyDescent="0.2">
      <c r="A23" s="77" t="s">
        <v>20</v>
      </c>
      <c r="B23" s="77"/>
      <c r="D23" s="9">
        <v>0</v>
      </c>
      <c r="F23" s="9">
        <v>3202666432</v>
      </c>
      <c r="H23" s="9">
        <v>0</v>
      </c>
      <c r="J23" s="9">
        <v>3202666432</v>
      </c>
      <c r="L23" s="10">
        <v>0.16</v>
      </c>
      <c r="N23" s="9">
        <v>5173871298</v>
      </c>
      <c r="P23" s="78">
        <v>58559256157</v>
      </c>
      <c r="Q23" s="78"/>
      <c r="S23" s="9">
        <v>0</v>
      </c>
      <c r="U23" s="9">
        <v>63733127455</v>
      </c>
      <c r="W23" s="10">
        <v>0.8</v>
      </c>
    </row>
    <row r="24" spans="1:23" ht="21.75" customHeight="1" x14ac:dyDescent="0.2">
      <c r="A24" s="77" t="s">
        <v>22</v>
      </c>
      <c r="B24" s="77"/>
      <c r="D24" s="9">
        <v>0</v>
      </c>
      <c r="F24" s="9">
        <v>16397156359</v>
      </c>
      <c r="H24" s="9">
        <v>0</v>
      </c>
      <c r="J24" s="9">
        <v>16397156359</v>
      </c>
      <c r="L24" s="10">
        <v>0.84</v>
      </c>
      <c r="N24" s="9">
        <v>7010728149</v>
      </c>
      <c r="P24" s="78">
        <v>50369504349</v>
      </c>
      <c r="Q24" s="78"/>
      <c r="S24" s="9">
        <v>0</v>
      </c>
      <c r="U24" s="9">
        <v>57380232498</v>
      </c>
      <c r="W24" s="10">
        <v>0.72</v>
      </c>
    </row>
    <row r="25" spans="1:23" ht="21.75" customHeight="1" x14ac:dyDescent="0.2">
      <c r="A25" s="77" t="s">
        <v>63</v>
      </c>
      <c r="B25" s="77"/>
      <c r="D25" s="9">
        <v>1781694915</v>
      </c>
      <c r="F25" s="9">
        <v>8483908500</v>
      </c>
      <c r="H25" s="9">
        <v>0</v>
      </c>
      <c r="J25" s="9">
        <v>10265603415</v>
      </c>
      <c r="L25" s="10">
        <v>0.53</v>
      </c>
      <c r="N25" s="9">
        <v>1781694915</v>
      </c>
      <c r="P25" s="78">
        <v>12026312400</v>
      </c>
      <c r="Q25" s="78"/>
      <c r="S25" s="9">
        <v>0</v>
      </c>
      <c r="U25" s="9">
        <v>13808007315</v>
      </c>
      <c r="W25" s="10">
        <v>0.17</v>
      </c>
    </row>
    <row r="26" spans="1:23" ht="21.75" customHeight="1" x14ac:dyDescent="0.2">
      <c r="A26" s="77" t="s">
        <v>36</v>
      </c>
      <c r="B26" s="77"/>
      <c r="D26" s="9">
        <v>2438249158</v>
      </c>
      <c r="F26" s="9">
        <v>6914137359</v>
      </c>
      <c r="H26" s="9">
        <v>0</v>
      </c>
      <c r="J26" s="9">
        <v>9352386517</v>
      </c>
      <c r="L26" s="10">
        <v>0.48</v>
      </c>
      <c r="N26" s="9">
        <v>2438249158</v>
      </c>
      <c r="P26" s="78">
        <v>21893445280</v>
      </c>
      <c r="Q26" s="78"/>
      <c r="S26" s="9">
        <v>0</v>
      </c>
      <c r="U26" s="9">
        <v>24331694438</v>
      </c>
      <c r="W26" s="10">
        <v>0.31</v>
      </c>
    </row>
    <row r="27" spans="1:23" ht="21.75" customHeight="1" x14ac:dyDescent="0.2">
      <c r="A27" s="77" t="s">
        <v>31</v>
      </c>
      <c r="B27" s="77"/>
      <c r="D27" s="9">
        <v>0</v>
      </c>
      <c r="F27" s="9">
        <v>1600462051</v>
      </c>
      <c r="H27" s="9">
        <v>0</v>
      </c>
      <c r="J27" s="9">
        <v>1600462051</v>
      </c>
      <c r="L27" s="10">
        <v>0.08</v>
      </c>
      <c r="N27" s="9">
        <v>1802051365</v>
      </c>
      <c r="P27" s="78">
        <v>27245074917</v>
      </c>
      <c r="Q27" s="78"/>
      <c r="S27" s="9">
        <v>0</v>
      </c>
      <c r="U27" s="9">
        <v>29047126282</v>
      </c>
      <c r="W27" s="10">
        <v>0.37</v>
      </c>
    </row>
    <row r="28" spans="1:23" ht="21.75" customHeight="1" x14ac:dyDescent="0.2">
      <c r="A28" s="77" t="s">
        <v>66</v>
      </c>
      <c r="B28" s="77"/>
      <c r="D28" s="9">
        <v>0</v>
      </c>
      <c r="F28" s="9">
        <v>11124485643</v>
      </c>
      <c r="H28" s="9">
        <v>0</v>
      </c>
      <c r="J28" s="9">
        <v>11124485643</v>
      </c>
      <c r="L28" s="10">
        <v>0.56999999999999995</v>
      </c>
      <c r="N28" s="9">
        <v>28179371535</v>
      </c>
      <c r="P28" s="78">
        <v>42092648377</v>
      </c>
      <c r="Q28" s="78"/>
      <c r="S28" s="9">
        <v>0</v>
      </c>
      <c r="U28" s="9">
        <v>70272019912</v>
      </c>
      <c r="W28" s="10">
        <v>0.88</v>
      </c>
    </row>
    <row r="29" spans="1:23" ht="21.75" customHeight="1" x14ac:dyDescent="0.2">
      <c r="A29" s="77" t="s">
        <v>29</v>
      </c>
      <c r="B29" s="77"/>
      <c r="D29" s="9">
        <v>0</v>
      </c>
      <c r="F29" s="9">
        <v>15652695504</v>
      </c>
      <c r="H29" s="9">
        <v>0</v>
      </c>
      <c r="J29" s="9">
        <v>15652695504</v>
      </c>
      <c r="L29" s="10">
        <v>0.8</v>
      </c>
      <c r="N29" s="9">
        <v>2263430400</v>
      </c>
      <c r="P29" s="78">
        <v>21150261802</v>
      </c>
      <c r="Q29" s="78"/>
      <c r="S29" s="9">
        <v>0</v>
      </c>
      <c r="U29" s="9">
        <v>23413692202</v>
      </c>
      <c r="W29" s="10">
        <v>0.28999999999999998</v>
      </c>
    </row>
    <row r="30" spans="1:23" ht="21.75" customHeight="1" x14ac:dyDescent="0.2">
      <c r="A30" s="77" t="s">
        <v>26</v>
      </c>
      <c r="B30" s="77"/>
      <c r="D30" s="9">
        <v>0</v>
      </c>
      <c r="F30" s="9">
        <v>7652981601</v>
      </c>
      <c r="H30" s="9">
        <v>0</v>
      </c>
      <c r="J30" s="9">
        <v>7652981601</v>
      </c>
      <c r="L30" s="10">
        <v>0.39</v>
      </c>
      <c r="N30" s="9">
        <v>5851942740</v>
      </c>
      <c r="P30" s="78">
        <v>2888101061</v>
      </c>
      <c r="Q30" s="78"/>
      <c r="S30" s="9">
        <v>0</v>
      </c>
      <c r="U30" s="9">
        <v>8740043801</v>
      </c>
      <c r="W30" s="10">
        <v>0.11</v>
      </c>
    </row>
    <row r="31" spans="1:23" ht="21.75" customHeight="1" x14ac:dyDescent="0.2">
      <c r="A31" s="77" t="s">
        <v>64</v>
      </c>
      <c r="B31" s="77"/>
      <c r="D31" s="9">
        <v>0</v>
      </c>
      <c r="F31" s="9">
        <v>7807933215</v>
      </c>
      <c r="H31" s="9">
        <v>0</v>
      </c>
      <c r="J31" s="9">
        <v>7807933215</v>
      </c>
      <c r="L31" s="10">
        <v>0.4</v>
      </c>
      <c r="N31" s="9">
        <v>4512328253</v>
      </c>
      <c r="P31" s="78">
        <v>38357928623</v>
      </c>
      <c r="Q31" s="78"/>
      <c r="S31" s="9">
        <v>0</v>
      </c>
      <c r="U31" s="9">
        <v>42870256876</v>
      </c>
      <c r="W31" s="10">
        <v>0.54</v>
      </c>
    </row>
    <row r="32" spans="1:23" ht="21.75" customHeight="1" x14ac:dyDescent="0.2">
      <c r="A32" s="77" t="s">
        <v>67</v>
      </c>
      <c r="B32" s="77"/>
      <c r="D32" s="9">
        <v>759827612</v>
      </c>
      <c r="F32" s="9">
        <v>2910657343</v>
      </c>
      <c r="H32" s="9">
        <v>0</v>
      </c>
      <c r="J32" s="9">
        <v>3670484955</v>
      </c>
      <c r="L32" s="10">
        <v>0.19</v>
      </c>
      <c r="N32" s="9">
        <v>759827612</v>
      </c>
      <c r="P32" s="78">
        <v>7915532646</v>
      </c>
      <c r="Q32" s="78"/>
      <c r="S32" s="9">
        <v>0</v>
      </c>
      <c r="U32" s="9">
        <v>8675360258</v>
      </c>
      <c r="W32" s="10">
        <v>0.11</v>
      </c>
    </row>
    <row r="33" spans="1:23" ht="21.75" customHeight="1" x14ac:dyDescent="0.2">
      <c r="A33" s="77" t="s">
        <v>71</v>
      </c>
      <c r="B33" s="77"/>
      <c r="D33" s="9">
        <v>119623909</v>
      </c>
      <c r="F33" s="9">
        <v>-104966145</v>
      </c>
      <c r="H33" s="9">
        <v>0</v>
      </c>
      <c r="J33" s="9">
        <v>14657764</v>
      </c>
      <c r="L33" s="10">
        <v>0</v>
      </c>
      <c r="N33" s="9">
        <v>119623909</v>
      </c>
      <c r="P33" s="78">
        <v>-104966145</v>
      </c>
      <c r="Q33" s="78"/>
      <c r="S33" s="9">
        <v>0</v>
      </c>
      <c r="U33" s="9">
        <v>14657764</v>
      </c>
      <c r="W33" s="10">
        <v>0</v>
      </c>
    </row>
    <row r="34" spans="1:23" ht="21.75" customHeight="1" x14ac:dyDescent="0.2">
      <c r="A34" s="77" t="s">
        <v>44</v>
      </c>
      <c r="B34" s="77"/>
      <c r="D34" s="9">
        <v>0</v>
      </c>
      <c r="F34" s="9">
        <v>6474561749</v>
      </c>
      <c r="H34" s="9">
        <v>0</v>
      </c>
      <c r="J34" s="9">
        <v>6474561749</v>
      </c>
      <c r="L34" s="10">
        <v>0.33</v>
      </c>
      <c r="N34" s="9">
        <v>0</v>
      </c>
      <c r="P34" s="78">
        <v>30542070600</v>
      </c>
      <c r="Q34" s="78"/>
      <c r="S34" s="9">
        <v>0</v>
      </c>
      <c r="U34" s="9">
        <v>30542070600</v>
      </c>
      <c r="W34" s="10">
        <v>0.38</v>
      </c>
    </row>
    <row r="35" spans="1:23" ht="21.75" customHeight="1" x14ac:dyDescent="0.2">
      <c r="A35" s="77" t="s">
        <v>28</v>
      </c>
      <c r="B35" s="77"/>
      <c r="D35" s="9">
        <v>0</v>
      </c>
      <c r="F35" s="9">
        <v>3763024697</v>
      </c>
      <c r="H35" s="9">
        <v>0</v>
      </c>
      <c r="J35" s="9">
        <v>3763024697</v>
      </c>
      <c r="L35" s="10">
        <v>0.19</v>
      </c>
      <c r="N35" s="9">
        <v>0</v>
      </c>
      <c r="P35" s="78">
        <v>620879909</v>
      </c>
      <c r="Q35" s="78"/>
      <c r="S35" s="9">
        <v>0</v>
      </c>
      <c r="U35" s="9">
        <v>620879909</v>
      </c>
      <c r="W35" s="10">
        <v>0.01</v>
      </c>
    </row>
    <row r="36" spans="1:23" ht="21.75" customHeight="1" x14ac:dyDescent="0.2">
      <c r="A36" s="77" t="s">
        <v>65</v>
      </c>
      <c r="B36" s="77"/>
      <c r="D36" s="9">
        <v>0</v>
      </c>
      <c r="F36" s="9">
        <v>5572588319</v>
      </c>
      <c r="H36" s="9">
        <v>0</v>
      </c>
      <c r="J36" s="9">
        <v>5572588319</v>
      </c>
      <c r="L36" s="10">
        <v>0.28999999999999998</v>
      </c>
      <c r="N36" s="9">
        <v>0</v>
      </c>
      <c r="P36" s="78">
        <v>7070278585</v>
      </c>
      <c r="Q36" s="78"/>
      <c r="S36" s="9">
        <v>0</v>
      </c>
      <c r="U36" s="9">
        <v>7070278585</v>
      </c>
      <c r="W36" s="10">
        <v>0.09</v>
      </c>
    </row>
    <row r="37" spans="1:23" ht="21.75" customHeight="1" x14ac:dyDescent="0.2">
      <c r="A37" s="77" t="s">
        <v>62</v>
      </c>
      <c r="B37" s="77"/>
      <c r="D37" s="9">
        <v>0</v>
      </c>
      <c r="F37" s="9">
        <v>2254044729</v>
      </c>
      <c r="H37" s="9">
        <v>0</v>
      </c>
      <c r="J37" s="9">
        <v>2254044729</v>
      </c>
      <c r="L37" s="10">
        <v>0.12</v>
      </c>
      <c r="N37" s="9">
        <v>0</v>
      </c>
      <c r="P37" s="78">
        <v>1085267439</v>
      </c>
      <c r="Q37" s="78"/>
      <c r="S37" s="9">
        <v>0</v>
      </c>
      <c r="U37" s="9">
        <v>1085267439</v>
      </c>
      <c r="W37" s="10">
        <v>0.01</v>
      </c>
    </row>
    <row r="38" spans="1:23" ht="21.75" customHeight="1" x14ac:dyDescent="0.2">
      <c r="A38" s="77" t="s">
        <v>35</v>
      </c>
      <c r="B38" s="77"/>
      <c r="D38" s="9">
        <v>0</v>
      </c>
      <c r="F38" s="9">
        <v>-926204663</v>
      </c>
      <c r="H38" s="9">
        <v>0</v>
      </c>
      <c r="J38" s="9">
        <v>-926204663</v>
      </c>
      <c r="L38" s="10">
        <v>-0.05</v>
      </c>
      <c r="N38" s="9">
        <v>0</v>
      </c>
      <c r="P38" s="78">
        <v>4212566203</v>
      </c>
      <c r="Q38" s="78"/>
      <c r="S38" s="9">
        <v>0</v>
      </c>
      <c r="U38" s="9">
        <v>4212566203</v>
      </c>
      <c r="W38" s="10">
        <v>0.05</v>
      </c>
    </row>
    <row r="39" spans="1:23" ht="21.75" customHeight="1" x14ac:dyDescent="0.2">
      <c r="A39" s="77" t="s">
        <v>24</v>
      </c>
      <c r="B39" s="77"/>
      <c r="D39" s="9">
        <v>0</v>
      </c>
      <c r="F39" s="9">
        <v>-1541987580</v>
      </c>
      <c r="H39" s="9">
        <v>0</v>
      </c>
      <c r="J39" s="9">
        <v>-1541987580</v>
      </c>
      <c r="L39" s="10">
        <v>-0.08</v>
      </c>
      <c r="N39" s="9">
        <v>0</v>
      </c>
      <c r="P39" s="78">
        <v>-4928343936</v>
      </c>
      <c r="Q39" s="78"/>
      <c r="S39" s="9">
        <v>0</v>
      </c>
      <c r="U39" s="9">
        <v>-4928343936</v>
      </c>
      <c r="W39" s="10">
        <v>-0.06</v>
      </c>
    </row>
    <row r="40" spans="1:23" ht="21.75" customHeight="1" x14ac:dyDescent="0.2">
      <c r="A40" s="77" t="s">
        <v>45</v>
      </c>
      <c r="B40" s="77"/>
      <c r="D40" s="9">
        <v>0</v>
      </c>
      <c r="F40" s="9">
        <v>18385503174</v>
      </c>
      <c r="H40" s="9">
        <v>0</v>
      </c>
      <c r="J40" s="9">
        <v>18385503174</v>
      </c>
      <c r="L40" s="10">
        <v>0.94</v>
      </c>
      <c r="N40" s="9">
        <v>0</v>
      </c>
      <c r="P40" s="78">
        <v>21344137865</v>
      </c>
      <c r="Q40" s="78"/>
      <c r="S40" s="9">
        <v>0</v>
      </c>
      <c r="U40" s="9">
        <v>21344137865</v>
      </c>
      <c r="W40" s="10">
        <v>0.27</v>
      </c>
    </row>
    <row r="41" spans="1:23" ht="21.75" customHeight="1" x14ac:dyDescent="0.2">
      <c r="A41" s="77" t="s">
        <v>32</v>
      </c>
      <c r="B41" s="77"/>
      <c r="D41" s="9">
        <v>0</v>
      </c>
      <c r="F41" s="9">
        <v>2372782358</v>
      </c>
      <c r="H41" s="9">
        <v>0</v>
      </c>
      <c r="J41" s="9">
        <v>2372782358</v>
      </c>
      <c r="L41" s="10">
        <v>0.12</v>
      </c>
      <c r="N41" s="9">
        <v>0</v>
      </c>
      <c r="P41" s="78">
        <v>8743710484</v>
      </c>
      <c r="Q41" s="78"/>
      <c r="S41" s="9">
        <v>0</v>
      </c>
      <c r="U41" s="9">
        <v>8743710484</v>
      </c>
      <c r="W41" s="10">
        <v>0.11</v>
      </c>
    </row>
    <row r="42" spans="1:23" ht="21.75" customHeight="1" x14ac:dyDescent="0.2">
      <c r="A42" s="77" t="s">
        <v>46</v>
      </c>
      <c r="B42" s="77"/>
      <c r="D42" s="9">
        <v>0</v>
      </c>
      <c r="F42" s="9">
        <v>0</v>
      </c>
      <c r="H42" s="9">
        <v>0</v>
      </c>
      <c r="J42" s="9">
        <v>0</v>
      </c>
      <c r="L42" s="10">
        <v>0</v>
      </c>
      <c r="N42" s="9">
        <v>0</v>
      </c>
      <c r="P42" s="78">
        <v>0</v>
      </c>
      <c r="Q42" s="78"/>
      <c r="S42" s="9">
        <v>0</v>
      </c>
      <c r="U42" s="9">
        <v>0</v>
      </c>
      <c r="W42" s="10">
        <v>0</v>
      </c>
    </row>
    <row r="43" spans="1:23" ht="21.75" customHeight="1" x14ac:dyDescent="0.2">
      <c r="A43" s="77" t="s">
        <v>47</v>
      </c>
      <c r="B43" s="77"/>
      <c r="D43" s="9">
        <v>0</v>
      </c>
      <c r="F43" s="9">
        <v>0</v>
      </c>
      <c r="H43" s="9">
        <v>0</v>
      </c>
      <c r="J43" s="9">
        <v>0</v>
      </c>
      <c r="L43" s="10">
        <v>0</v>
      </c>
      <c r="N43" s="9">
        <v>0</v>
      </c>
      <c r="P43" s="78">
        <v>0</v>
      </c>
      <c r="Q43" s="78"/>
      <c r="S43" s="9">
        <v>0</v>
      </c>
      <c r="U43" s="9">
        <v>0</v>
      </c>
      <c r="W43" s="10">
        <v>0</v>
      </c>
    </row>
    <row r="44" spans="1:23" ht="21.75" customHeight="1" x14ac:dyDescent="0.2">
      <c r="A44" s="77" t="s">
        <v>48</v>
      </c>
      <c r="B44" s="77"/>
      <c r="D44" s="9">
        <v>0</v>
      </c>
      <c r="F44" s="9">
        <v>0</v>
      </c>
      <c r="H44" s="9">
        <v>0</v>
      </c>
      <c r="J44" s="9">
        <v>0</v>
      </c>
      <c r="L44" s="10">
        <v>0</v>
      </c>
      <c r="N44" s="9">
        <v>0</v>
      </c>
      <c r="P44" s="78">
        <v>0</v>
      </c>
      <c r="Q44" s="78"/>
      <c r="S44" s="9">
        <v>0</v>
      </c>
      <c r="U44" s="9">
        <v>0</v>
      </c>
      <c r="W44" s="10">
        <v>0</v>
      </c>
    </row>
    <row r="45" spans="1:23" ht="21.75" customHeight="1" x14ac:dyDescent="0.2">
      <c r="A45" s="77" t="s">
        <v>49</v>
      </c>
      <c r="B45" s="77"/>
      <c r="D45" s="9">
        <v>0</v>
      </c>
      <c r="F45" s="9">
        <v>0</v>
      </c>
      <c r="H45" s="9">
        <v>0</v>
      </c>
      <c r="J45" s="9">
        <v>0</v>
      </c>
      <c r="L45" s="10">
        <v>0</v>
      </c>
      <c r="N45" s="9">
        <v>0</v>
      </c>
      <c r="P45" s="78">
        <v>0</v>
      </c>
      <c r="Q45" s="78"/>
      <c r="S45" s="9">
        <v>0</v>
      </c>
      <c r="U45" s="9">
        <v>0</v>
      </c>
      <c r="W45" s="10">
        <v>0</v>
      </c>
    </row>
    <row r="46" spans="1:23" ht="21.75" customHeight="1" x14ac:dyDescent="0.2">
      <c r="A46" s="77" t="s">
        <v>50</v>
      </c>
      <c r="B46" s="77"/>
      <c r="D46" s="9">
        <v>0</v>
      </c>
      <c r="F46" s="9">
        <v>0</v>
      </c>
      <c r="H46" s="9">
        <v>0</v>
      </c>
      <c r="J46" s="9">
        <v>0</v>
      </c>
      <c r="L46" s="10">
        <v>0</v>
      </c>
      <c r="N46" s="9">
        <v>0</v>
      </c>
      <c r="P46" s="78">
        <v>0</v>
      </c>
      <c r="Q46" s="78"/>
      <c r="S46" s="9">
        <v>0</v>
      </c>
      <c r="U46" s="9">
        <v>0</v>
      </c>
      <c r="W46" s="10">
        <v>0</v>
      </c>
    </row>
    <row r="47" spans="1:23" ht="21.75" customHeight="1" x14ac:dyDescent="0.2">
      <c r="A47" s="77" t="s">
        <v>51</v>
      </c>
      <c r="B47" s="77"/>
      <c r="D47" s="9">
        <v>0</v>
      </c>
      <c r="F47" s="9">
        <v>0</v>
      </c>
      <c r="H47" s="9">
        <v>0</v>
      </c>
      <c r="J47" s="9">
        <v>0</v>
      </c>
      <c r="L47" s="10">
        <v>0</v>
      </c>
      <c r="N47" s="9">
        <v>0</v>
      </c>
      <c r="P47" s="78">
        <v>0</v>
      </c>
      <c r="Q47" s="78"/>
      <c r="S47" s="9">
        <v>0</v>
      </c>
      <c r="U47" s="9">
        <v>0</v>
      </c>
      <c r="W47" s="10">
        <v>0</v>
      </c>
    </row>
    <row r="48" spans="1:23" ht="21.75" customHeight="1" x14ac:dyDescent="0.2">
      <c r="A48" s="77" t="s">
        <v>37</v>
      </c>
      <c r="B48" s="77"/>
      <c r="D48" s="9">
        <v>0</v>
      </c>
      <c r="F48" s="9">
        <v>0</v>
      </c>
      <c r="H48" s="9">
        <v>0</v>
      </c>
      <c r="J48" s="9">
        <v>0</v>
      </c>
      <c r="L48" s="10">
        <v>0</v>
      </c>
      <c r="N48" s="9">
        <v>0</v>
      </c>
      <c r="P48" s="78">
        <v>0</v>
      </c>
      <c r="Q48" s="78"/>
      <c r="S48" s="9">
        <v>0</v>
      </c>
      <c r="U48" s="9">
        <v>0</v>
      </c>
      <c r="W48" s="10">
        <v>0</v>
      </c>
    </row>
    <row r="49" spans="1:23" ht="21.75" customHeight="1" x14ac:dyDescent="0.2">
      <c r="A49" s="77" t="s">
        <v>52</v>
      </c>
      <c r="B49" s="77"/>
      <c r="D49" s="9">
        <v>0</v>
      </c>
      <c r="F49" s="9">
        <v>0</v>
      </c>
      <c r="H49" s="9">
        <v>0</v>
      </c>
      <c r="J49" s="9">
        <v>0</v>
      </c>
      <c r="L49" s="10">
        <v>0</v>
      </c>
      <c r="N49" s="9">
        <v>0</v>
      </c>
      <c r="P49" s="78">
        <v>0</v>
      </c>
      <c r="Q49" s="78"/>
      <c r="S49" s="9">
        <v>0</v>
      </c>
      <c r="U49" s="9">
        <v>0</v>
      </c>
      <c r="W49" s="10">
        <v>0</v>
      </c>
    </row>
    <row r="50" spans="1:23" ht="21.75" customHeight="1" x14ac:dyDescent="0.2">
      <c r="A50" s="77" t="s">
        <v>53</v>
      </c>
      <c r="B50" s="77"/>
      <c r="D50" s="9">
        <v>0</v>
      </c>
      <c r="F50" s="9">
        <v>0</v>
      </c>
      <c r="H50" s="9">
        <v>0</v>
      </c>
      <c r="J50" s="9">
        <v>0</v>
      </c>
      <c r="L50" s="10">
        <v>0</v>
      </c>
      <c r="N50" s="9">
        <v>0</v>
      </c>
      <c r="P50" s="78">
        <v>0</v>
      </c>
      <c r="Q50" s="78"/>
      <c r="S50" s="9">
        <v>0</v>
      </c>
      <c r="U50" s="9">
        <v>0</v>
      </c>
      <c r="W50" s="10">
        <v>0</v>
      </c>
    </row>
    <row r="51" spans="1:23" ht="21.75" customHeight="1" x14ac:dyDescent="0.2">
      <c r="A51" s="77" t="s">
        <v>54</v>
      </c>
      <c r="B51" s="77"/>
      <c r="D51" s="9">
        <v>0</v>
      </c>
      <c r="F51" s="9">
        <v>0</v>
      </c>
      <c r="H51" s="9">
        <v>0</v>
      </c>
      <c r="J51" s="9">
        <v>0</v>
      </c>
      <c r="L51" s="10">
        <v>0</v>
      </c>
      <c r="N51" s="9">
        <v>0</v>
      </c>
      <c r="P51" s="78">
        <v>0</v>
      </c>
      <c r="Q51" s="78"/>
      <c r="S51" s="9">
        <v>0</v>
      </c>
      <c r="U51" s="9">
        <v>0</v>
      </c>
      <c r="W51" s="10">
        <v>0</v>
      </c>
    </row>
    <row r="52" spans="1:23" ht="21.75" customHeight="1" x14ac:dyDescent="0.2">
      <c r="A52" s="77" t="s">
        <v>55</v>
      </c>
      <c r="B52" s="77"/>
      <c r="D52" s="9">
        <v>0</v>
      </c>
      <c r="F52" s="9">
        <v>0</v>
      </c>
      <c r="H52" s="9">
        <v>0</v>
      </c>
      <c r="J52" s="9">
        <v>0</v>
      </c>
      <c r="L52" s="10">
        <v>0</v>
      </c>
      <c r="N52" s="9">
        <v>0</v>
      </c>
      <c r="P52" s="78">
        <v>0</v>
      </c>
      <c r="Q52" s="78"/>
      <c r="S52" s="9">
        <v>0</v>
      </c>
      <c r="U52" s="9">
        <v>0</v>
      </c>
      <c r="W52" s="10">
        <v>0</v>
      </c>
    </row>
    <row r="53" spans="1:23" ht="21.75" customHeight="1" x14ac:dyDescent="0.2">
      <c r="A53" s="77" t="s">
        <v>56</v>
      </c>
      <c r="B53" s="77"/>
      <c r="D53" s="9">
        <v>0</v>
      </c>
      <c r="F53" s="9">
        <v>0</v>
      </c>
      <c r="H53" s="9">
        <v>0</v>
      </c>
      <c r="J53" s="9">
        <v>0</v>
      </c>
      <c r="L53" s="10">
        <v>0</v>
      </c>
      <c r="N53" s="9">
        <v>0</v>
      </c>
      <c r="P53" s="78">
        <v>0</v>
      </c>
      <c r="Q53" s="78"/>
      <c r="S53" s="9">
        <v>0</v>
      </c>
      <c r="U53" s="9">
        <v>0</v>
      </c>
      <c r="W53" s="10">
        <v>0</v>
      </c>
    </row>
    <row r="54" spans="1:23" ht="21.75" customHeight="1" x14ac:dyDescent="0.2">
      <c r="A54" s="77" t="s">
        <v>57</v>
      </c>
      <c r="B54" s="77"/>
      <c r="D54" s="9">
        <v>0</v>
      </c>
      <c r="F54" s="9">
        <v>0</v>
      </c>
      <c r="H54" s="9">
        <v>0</v>
      </c>
      <c r="J54" s="9">
        <v>0</v>
      </c>
      <c r="L54" s="10">
        <v>0</v>
      </c>
      <c r="N54" s="9">
        <v>0</v>
      </c>
      <c r="P54" s="78">
        <v>0</v>
      </c>
      <c r="Q54" s="78"/>
      <c r="S54" s="9">
        <v>0</v>
      </c>
      <c r="U54" s="9">
        <v>0</v>
      </c>
      <c r="W54" s="10">
        <v>0</v>
      </c>
    </row>
    <row r="55" spans="1:23" ht="21.75" customHeight="1" x14ac:dyDescent="0.2">
      <c r="A55" s="77" t="s">
        <v>60</v>
      </c>
      <c r="B55" s="77"/>
      <c r="D55" s="9">
        <v>0</v>
      </c>
      <c r="F55" s="9">
        <v>0</v>
      </c>
      <c r="H55" s="9">
        <v>0</v>
      </c>
      <c r="J55" s="9">
        <v>0</v>
      </c>
      <c r="L55" s="10">
        <v>0</v>
      </c>
      <c r="N55" s="9">
        <v>0</v>
      </c>
      <c r="P55" s="78">
        <v>0</v>
      </c>
      <c r="Q55" s="78"/>
      <c r="S55" s="9">
        <v>0</v>
      </c>
      <c r="U55" s="9">
        <v>0</v>
      </c>
      <c r="W55" s="10">
        <v>0</v>
      </c>
    </row>
    <row r="56" spans="1:23" ht="21.75" customHeight="1" x14ac:dyDescent="0.2">
      <c r="A56" s="77" t="s">
        <v>39</v>
      </c>
      <c r="B56" s="77"/>
      <c r="D56" s="9">
        <v>0</v>
      </c>
      <c r="F56" s="9">
        <v>0</v>
      </c>
      <c r="H56" s="9">
        <v>0</v>
      </c>
      <c r="J56" s="9">
        <v>0</v>
      </c>
      <c r="L56" s="10">
        <v>0</v>
      </c>
      <c r="N56" s="9">
        <v>0</v>
      </c>
      <c r="P56" s="78">
        <v>0</v>
      </c>
      <c r="Q56" s="78"/>
      <c r="S56" s="9">
        <v>0</v>
      </c>
      <c r="U56" s="9">
        <v>0</v>
      </c>
      <c r="W56" s="10">
        <v>0</v>
      </c>
    </row>
    <row r="57" spans="1:23" ht="21.75" customHeight="1" x14ac:dyDescent="0.2">
      <c r="A57" s="77" t="s">
        <v>40</v>
      </c>
      <c r="B57" s="77"/>
      <c r="D57" s="9">
        <v>0</v>
      </c>
      <c r="F57" s="9">
        <v>0</v>
      </c>
      <c r="H57" s="9">
        <v>0</v>
      </c>
      <c r="J57" s="9">
        <v>0</v>
      </c>
      <c r="L57" s="10">
        <v>0</v>
      </c>
      <c r="N57" s="9">
        <v>0</v>
      </c>
      <c r="P57" s="78">
        <v>0</v>
      </c>
      <c r="Q57" s="78"/>
      <c r="S57" s="9">
        <v>0</v>
      </c>
      <c r="U57" s="9">
        <v>0</v>
      </c>
      <c r="W57" s="10">
        <v>0</v>
      </c>
    </row>
    <row r="58" spans="1:23" ht="21.75" customHeight="1" x14ac:dyDescent="0.2">
      <c r="A58" s="77" t="s">
        <v>41</v>
      </c>
      <c r="B58" s="77"/>
      <c r="D58" s="9">
        <v>0</v>
      </c>
      <c r="F58" s="9">
        <v>0</v>
      </c>
      <c r="H58" s="9">
        <v>0</v>
      </c>
      <c r="J58" s="9">
        <v>0</v>
      </c>
      <c r="L58" s="10">
        <v>0</v>
      </c>
      <c r="N58" s="9">
        <v>0</v>
      </c>
      <c r="P58" s="78">
        <v>0</v>
      </c>
      <c r="Q58" s="78"/>
      <c r="S58" s="9">
        <v>0</v>
      </c>
      <c r="U58" s="9">
        <v>0</v>
      </c>
      <c r="W58" s="10">
        <v>0</v>
      </c>
    </row>
    <row r="59" spans="1:23" ht="21.75" customHeight="1" x14ac:dyDescent="0.2">
      <c r="A59" s="77" t="s">
        <v>58</v>
      </c>
      <c r="B59" s="77"/>
      <c r="D59" s="9">
        <v>0</v>
      </c>
      <c r="F59" s="9">
        <v>0</v>
      </c>
      <c r="H59" s="9">
        <v>0</v>
      </c>
      <c r="J59" s="9">
        <v>0</v>
      </c>
      <c r="L59" s="10">
        <v>0</v>
      </c>
      <c r="N59" s="9">
        <v>0</v>
      </c>
      <c r="P59" s="78">
        <v>0</v>
      </c>
      <c r="Q59" s="78"/>
      <c r="S59" s="9">
        <v>0</v>
      </c>
      <c r="U59" s="9">
        <v>0</v>
      </c>
      <c r="W59" s="10">
        <v>0</v>
      </c>
    </row>
    <row r="60" spans="1:23" ht="21.75" customHeight="1" x14ac:dyDescent="0.2">
      <c r="A60" s="77" t="s">
        <v>38</v>
      </c>
      <c r="B60" s="77"/>
      <c r="D60" s="9">
        <v>0</v>
      </c>
      <c r="F60" s="9">
        <v>0</v>
      </c>
      <c r="H60" s="9">
        <v>0</v>
      </c>
      <c r="J60" s="9">
        <v>0</v>
      </c>
      <c r="L60" s="10">
        <v>0</v>
      </c>
      <c r="N60" s="9">
        <v>0</v>
      </c>
      <c r="P60" s="78">
        <v>0</v>
      </c>
      <c r="Q60" s="78"/>
      <c r="S60" s="9">
        <v>0</v>
      </c>
      <c r="U60" s="9">
        <v>0</v>
      </c>
      <c r="W60" s="10">
        <v>0</v>
      </c>
    </row>
    <row r="61" spans="1:23" ht="21.75" customHeight="1" x14ac:dyDescent="0.2">
      <c r="A61" s="77" t="s">
        <v>59</v>
      </c>
      <c r="B61" s="77"/>
      <c r="D61" s="9">
        <v>0</v>
      </c>
      <c r="F61" s="9">
        <v>0</v>
      </c>
      <c r="H61" s="9">
        <v>0</v>
      </c>
      <c r="J61" s="9">
        <v>0</v>
      </c>
      <c r="L61" s="10">
        <v>0</v>
      </c>
      <c r="N61" s="9">
        <v>0</v>
      </c>
      <c r="P61" s="78">
        <v>0</v>
      </c>
      <c r="Q61" s="78"/>
      <c r="S61" s="9">
        <v>0</v>
      </c>
      <c r="U61" s="9">
        <v>0</v>
      </c>
      <c r="W61" s="10">
        <v>0</v>
      </c>
    </row>
    <row r="62" spans="1:23" ht="21.75" customHeight="1" x14ac:dyDescent="0.2">
      <c r="A62" s="77" t="s">
        <v>61</v>
      </c>
      <c r="B62" s="77"/>
      <c r="D62" s="9">
        <v>0</v>
      </c>
      <c r="F62" s="9">
        <v>0</v>
      </c>
      <c r="H62" s="9">
        <v>0</v>
      </c>
      <c r="J62" s="9">
        <v>0</v>
      </c>
      <c r="L62" s="10">
        <v>0</v>
      </c>
      <c r="N62" s="9">
        <v>0</v>
      </c>
      <c r="P62" s="78">
        <v>0</v>
      </c>
      <c r="Q62" s="78"/>
      <c r="S62" s="9">
        <v>0</v>
      </c>
      <c r="U62" s="9">
        <v>0</v>
      </c>
      <c r="W62" s="10">
        <v>0</v>
      </c>
    </row>
    <row r="63" spans="1:23" ht="21.75" customHeight="1" x14ac:dyDescent="0.2">
      <c r="A63" s="77" t="s">
        <v>42</v>
      </c>
      <c r="B63" s="77"/>
      <c r="D63" s="9">
        <v>0</v>
      </c>
      <c r="F63" s="9">
        <v>19362065283</v>
      </c>
      <c r="H63" s="9">
        <v>0</v>
      </c>
      <c r="J63" s="9">
        <v>19362065283</v>
      </c>
      <c r="L63" s="10">
        <v>0.99</v>
      </c>
      <c r="N63" s="9">
        <v>0</v>
      </c>
      <c r="P63" s="78">
        <v>56023266519</v>
      </c>
      <c r="Q63" s="78"/>
      <c r="S63" s="9">
        <v>0</v>
      </c>
      <c r="U63" s="9">
        <v>56023266519</v>
      </c>
      <c r="W63" s="10">
        <v>0.7</v>
      </c>
    </row>
    <row r="64" spans="1:23" ht="21.75" customHeight="1" x14ac:dyDescent="0.2">
      <c r="A64" s="77" t="s">
        <v>34</v>
      </c>
      <c r="B64" s="77"/>
      <c r="D64" s="9">
        <v>0</v>
      </c>
      <c r="F64" s="9">
        <v>-7400567958</v>
      </c>
      <c r="H64" s="9">
        <v>0</v>
      </c>
      <c r="J64" s="9">
        <v>-7400567958</v>
      </c>
      <c r="L64" s="10">
        <v>-0.38</v>
      </c>
      <c r="N64" s="9">
        <v>0</v>
      </c>
      <c r="P64" s="78">
        <v>32763172730</v>
      </c>
      <c r="Q64" s="78"/>
      <c r="S64" s="9">
        <v>0</v>
      </c>
      <c r="U64" s="9">
        <v>32763172730</v>
      </c>
      <c r="W64" s="10">
        <v>0.41</v>
      </c>
    </row>
    <row r="65" spans="1:23" ht="21.75" customHeight="1" x14ac:dyDescent="0.2">
      <c r="A65" s="77" t="s">
        <v>27</v>
      </c>
      <c r="B65" s="77"/>
      <c r="D65" s="9">
        <v>0</v>
      </c>
      <c r="F65" s="9">
        <v>16963847920</v>
      </c>
      <c r="H65" s="9">
        <v>0</v>
      </c>
      <c r="J65" s="9">
        <v>16963847920</v>
      </c>
      <c r="L65" s="10">
        <v>0.87</v>
      </c>
      <c r="N65" s="9">
        <v>0</v>
      </c>
      <c r="P65" s="78">
        <v>17930116570</v>
      </c>
      <c r="Q65" s="78"/>
      <c r="S65" s="9">
        <v>0</v>
      </c>
      <c r="U65" s="9">
        <v>17930116570</v>
      </c>
      <c r="W65" s="10">
        <v>0.23</v>
      </c>
    </row>
    <row r="66" spans="1:23" ht="21.75" customHeight="1" x14ac:dyDescent="0.2">
      <c r="A66" s="77" t="s">
        <v>68</v>
      </c>
      <c r="B66" s="77"/>
      <c r="D66" s="9">
        <v>0</v>
      </c>
      <c r="F66" s="9">
        <v>11222573700</v>
      </c>
      <c r="H66" s="9">
        <v>0</v>
      </c>
      <c r="J66" s="9">
        <v>11222573700</v>
      </c>
      <c r="L66" s="10">
        <v>0.56999999999999995</v>
      </c>
      <c r="N66" s="9">
        <v>0</v>
      </c>
      <c r="P66" s="78">
        <v>11377447770</v>
      </c>
      <c r="Q66" s="78"/>
      <c r="S66" s="9">
        <v>0</v>
      </c>
      <c r="U66" s="9">
        <v>11377447770</v>
      </c>
      <c r="W66" s="10">
        <v>0.14000000000000001</v>
      </c>
    </row>
    <row r="67" spans="1:23" ht="21.75" customHeight="1" x14ac:dyDescent="0.2">
      <c r="A67" s="77" t="s">
        <v>19</v>
      </c>
      <c r="B67" s="77"/>
      <c r="D67" s="9">
        <v>0</v>
      </c>
      <c r="F67" s="9">
        <v>5609282464</v>
      </c>
      <c r="H67" s="9">
        <v>0</v>
      </c>
      <c r="J67" s="9">
        <v>5609282464</v>
      </c>
      <c r="L67" s="10">
        <v>0.28999999999999998</v>
      </c>
      <c r="N67" s="9">
        <v>0</v>
      </c>
      <c r="P67" s="78">
        <v>13917120531</v>
      </c>
      <c r="Q67" s="78"/>
      <c r="S67" s="9">
        <v>0</v>
      </c>
      <c r="U67" s="9">
        <v>13917120531</v>
      </c>
      <c r="W67" s="10">
        <v>0.17</v>
      </c>
    </row>
    <row r="68" spans="1:23" ht="21.75" customHeight="1" x14ac:dyDescent="0.2">
      <c r="A68" s="77" t="s">
        <v>72</v>
      </c>
      <c r="B68" s="77"/>
      <c r="D68" s="9">
        <v>0</v>
      </c>
      <c r="F68" s="9">
        <v>4324612413</v>
      </c>
      <c r="H68" s="9">
        <v>0</v>
      </c>
      <c r="J68" s="9">
        <v>4324612413</v>
      </c>
      <c r="L68" s="10">
        <v>0.22</v>
      </c>
      <c r="N68" s="9">
        <v>0</v>
      </c>
      <c r="P68" s="78">
        <v>4324612413</v>
      </c>
      <c r="Q68" s="78"/>
      <c r="S68" s="9">
        <v>0</v>
      </c>
      <c r="U68" s="9">
        <v>4324612413</v>
      </c>
      <c r="W68" s="10">
        <v>0.05</v>
      </c>
    </row>
    <row r="69" spans="1:23" ht="21.75" customHeight="1" x14ac:dyDescent="0.2">
      <c r="A69" s="77" t="s">
        <v>74</v>
      </c>
      <c r="B69" s="77"/>
      <c r="D69" s="9">
        <v>0</v>
      </c>
      <c r="F69" s="9">
        <v>11373658200</v>
      </c>
      <c r="H69" s="9">
        <v>0</v>
      </c>
      <c r="J69" s="9">
        <v>11373658200</v>
      </c>
      <c r="L69" s="10">
        <v>0.57999999999999996</v>
      </c>
      <c r="N69" s="9">
        <v>0</v>
      </c>
      <c r="P69" s="78">
        <v>11373658200</v>
      </c>
      <c r="Q69" s="78"/>
      <c r="S69" s="9">
        <v>0</v>
      </c>
      <c r="U69" s="9">
        <v>11373658200</v>
      </c>
      <c r="W69" s="10">
        <v>0.14000000000000001</v>
      </c>
    </row>
    <row r="70" spans="1:23" ht="21.75" customHeight="1" x14ac:dyDescent="0.2">
      <c r="A70" s="79" t="s">
        <v>70</v>
      </c>
      <c r="B70" s="79"/>
      <c r="D70" s="13">
        <v>0</v>
      </c>
      <c r="F70" s="13">
        <v>-429201144</v>
      </c>
      <c r="H70" s="13">
        <v>0</v>
      </c>
      <c r="J70" s="13">
        <v>-429201144</v>
      </c>
      <c r="L70" s="14">
        <v>-0.02</v>
      </c>
      <c r="N70" s="13">
        <v>0</v>
      </c>
      <c r="P70" s="78">
        <v>-429201144</v>
      </c>
      <c r="Q70" s="80"/>
      <c r="S70" s="13">
        <v>0</v>
      </c>
      <c r="U70" s="13">
        <v>-429201144</v>
      </c>
      <c r="W70" s="14">
        <v>-0.01</v>
      </c>
    </row>
    <row r="71" spans="1:23" ht="21.75" customHeight="1" x14ac:dyDescent="0.2">
      <c r="A71" s="81" t="s">
        <v>75</v>
      </c>
      <c r="B71" s="81"/>
      <c r="D71" s="16">
        <v>5099395594</v>
      </c>
      <c r="F71" s="16">
        <v>237873595643</v>
      </c>
      <c r="H71" s="16">
        <v>8988252752</v>
      </c>
      <c r="J71" s="16">
        <v>251961243989</v>
      </c>
      <c r="L71" s="17">
        <v>12.89</v>
      </c>
      <c r="N71" s="16">
        <v>86193496581</v>
      </c>
      <c r="Q71" s="16">
        <v>696590036076</v>
      </c>
      <c r="S71" s="16">
        <v>33418330578</v>
      </c>
      <c r="U71" s="16">
        <v>816201863235</v>
      </c>
      <c r="W71" s="17">
        <v>10.23</v>
      </c>
    </row>
  </sheetData>
  <mergeCells count="135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69:B69"/>
    <mergeCell ref="P69:Q69"/>
    <mergeCell ref="A70:B70"/>
    <mergeCell ref="P70:Q70"/>
    <mergeCell ref="A71:B71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</mergeCells>
  <pageMargins left="0.39" right="0.39" top="0.39" bottom="0.39" header="0" footer="0"/>
  <pageSetup scale="64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W23"/>
  <sheetViews>
    <sheetView rightToLeft="1" view="pageBreakPreview" zoomScale="60" zoomScaleNormal="100" workbookViewId="0">
      <selection activeCell="S23" sqref="S23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6.85546875" bestFit="1" customWidth="1"/>
    <col min="5" max="5" width="1.28515625" customWidth="1"/>
    <col min="6" max="6" width="16.85546875" bestFit="1" customWidth="1"/>
    <col min="7" max="7" width="1.28515625" customWidth="1"/>
    <col min="8" max="8" width="11.85546875" bestFit="1" customWidth="1"/>
    <col min="9" max="9" width="1.28515625" customWidth="1"/>
    <col min="10" max="10" width="16.85546875" bestFit="1" customWidth="1"/>
    <col min="11" max="11" width="1.28515625" customWidth="1"/>
    <col min="12" max="12" width="18.7109375" bestFit="1" customWidth="1"/>
    <col min="13" max="13" width="1.28515625" customWidth="1"/>
    <col min="14" max="14" width="16.85546875" bestFit="1" customWidth="1"/>
    <col min="15" max="16" width="1.28515625" customWidth="1"/>
    <col min="17" max="17" width="17.5703125" bestFit="1" customWidth="1"/>
    <col min="18" max="18" width="1.28515625" customWidth="1"/>
    <col min="19" max="19" width="16.140625" bestFit="1" customWidth="1"/>
    <col min="20" max="20" width="1.28515625" customWidth="1"/>
    <col min="21" max="21" width="17.5703125" bestFit="1" customWidth="1"/>
    <col min="22" max="22" width="1.28515625" customWidth="1"/>
    <col min="23" max="23" width="18.7109375" bestFit="1" customWidth="1"/>
    <col min="24" max="24" width="0.28515625" customWidth="1"/>
  </cols>
  <sheetData>
    <row r="1" spans="1:23" ht="29.1" customHeight="1" x14ac:dyDescent="0.2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</row>
    <row r="2" spans="1:23" ht="21.75" customHeight="1" x14ac:dyDescent="0.2">
      <c r="A2" s="75" t="s">
        <v>224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</row>
    <row r="3" spans="1:23" ht="21.75" customHeight="1" x14ac:dyDescent="0.2">
      <c r="A3" s="75" t="s">
        <v>2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</row>
    <row r="4" spans="1:23" ht="14.45" customHeight="1" x14ac:dyDescent="0.2"/>
    <row r="5" spans="1:23" ht="14.45" customHeight="1" x14ac:dyDescent="0.2">
      <c r="A5" s="1" t="s">
        <v>255</v>
      </c>
      <c r="B5" s="86" t="s">
        <v>256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</row>
    <row r="6" spans="1:23" ht="14.45" customHeight="1" x14ac:dyDescent="0.2">
      <c r="D6" s="83" t="s">
        <v>243</v>
      </c>
      <c r="E6" s="83"/>
      <c r="F6" s="83"/>
      <c r="G6" s="83"/>
      <c r="H6" s="83"/>
      <c r="I6" s="83"/>
      <c r="J6" s="83"/>
      <c r="K6" s="83"/>
      <c r="L6" s="83"/>
      <c r="N6" s="83" t="s">
        <v>244</v>
      </c>
      <c r="O6" s="83"/>
      <c r="P6" s="83"/>
      <c r="Q6" s="83"/>
      <c r="R6" s="83"/>
      <c r="S6" s="83"/>
      <c r="T6" s="83"/>
      <c r="U6" s="83"/>
      <c r="V6" s="83"/>
      <c r="W6" s="83"/>
    </row>
    <row r="7" spans="1:23" ht="14.45" customHeight="1" x14ac:dyDescent="0.2">
      <c r="D7" s="3"/>
      <c r="E7" s="3"/>
      <c r="F7" s="3"/>
      <c r="G7" s="3"/>
      <c r="H7" s="3"/>
      <c r="I7" s="3"/>
      <c r="J7" s="82" t="s">
        <v>75</v>
      </c>
      <c r="K7" s="82"/>
      <c r="L7" s="82"/>
      <c r="N7" s="3"/>
      <c r="O7" s="3"/>
      <c r="P7" s="3"/>
      <c r="Q7" s="3"/>
      <c r="R7" s="3"/>
      <c r="S7" s="3"/>
      <c r="T7" s="3"/>
      <c r="U7" s="82" t="s">
        <v>75</v>
      </c>
      <c r="V7" s="82"/>
      <c r="W7" s="82"/>
    </row>
    <row r="8" spans="1:23" ht="14.45" customHeight="1" x14ac:dyDescent="0.2">
      <c r="A8" s="83" t="s">
        <v>103</v>
      </c>
      <c r="B8" s="83"/>
      <c r="D8" s="2" t="s">
        <v>257</v>
      </c>
      <c r="F8" s="2" t="s">
        <v>247</v>
      </c>
      <c r="H8" s="2" t="s">
        <v>248</v>
      </c>
      <c r="J8" s="4" t="s">
        <v>221</v>
      </c>
      <c r="K8" s="3"/>
      <c r="L8" s="4" t="s">
        <v>229</v>
      </c>
      <c r="N8" s="2" t="s">
        <v>257</v>
      </c>
      <c r="P8" s="83" t="s">
        <v>247</v>
      </c>
      <c r="Q8" s="83"/>
      <c r="S8" s="2" t="s">
        <v>248</v>
      </c>
      <c r="U8" s="4" t="s">
        <v>221</v>
      </c>
      <c r="V8" s="3"/>
      <c r="W8" s="4" t="s">
        <v>229</v>
      </c>
    </row>
    <row r="9" spans="1:23" ht="21.75" customHeight="1" x14ac:dyDescent="0.2">
      <c r="A9" s="84" t="s">
        <v>258</v>
      </c>
      <c r="B9" s="84"/>
      <c r="D9" s="6">
        <v>0</v>
      </c>
      <c r="F9" s="6">
        <v>0</v>
      </c>
      <c r="H9" s="6">
        <v>0</v>
      </c>
      <c r="J9" s="6">
        <v>0</v>
      </c>
      <c r="L9" s="7">
        <v>0</v>
      </c>
      <c r="N9" s="6">
        <v>0</v>
      </c>
      <c r="P9" s="85">
        <v>0</v>
      </c>
      <c r="Q9" s="85"/>
      <c r="S9" s="6">
        <v>-624099862</v>
      </c>
      <c r="U9" s="6">
        <v>-624099862</v>
      </c>
      <c r="W9" s="7">
        <v>-0.01</v>
      </c>
    </row>
    <row r="10" spans="1:23" ht="21.75" customHeight="1" x14ac:dyDescent="0.2">
      <c r="A10" s="77" t="s">
        <v>259</v>
      </c>
      <c r="B10" s="77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0</v>
      </c>
      <c r="P10" s="78">
        <v>0</v>
      </c>
      <c r="Q10" s="78"/>
      <c r="S10" s="9">
        <v>502340000</v>
      </c>
      <c r="U10" s="9">
        <v>502340000</v>
      </c>
      <c r="W10" s="10">
        <v>0.01</v>
      </c>
    </row>
    <row r="11" spans="1:23" ht="21.75" customHeight="1" x14ac:dyDescent="0.2">
      <c r="A11" s="77" t="s">
        <v>260</v>
      </c>
      <c r="B11" s="77"/>
      <c r="D11" s="9">
        <v>0</v>
      </c>
      <c r="F11" s="9">
        <v>0</v>
      </c>
      <c r="H11" s="9">
        <v>0</v>
      </c>
      <c r="J11" s="9">
        <v>0</v>
      </c>
      <c r="L11" s="10">
        <v>0</v>
      </c>
      <c r="N11" s="9">
        <v>0</v>
      </c>
      <c r="P11" s="78">
        <v>0</v>
      </c>
      <c r="Q11" s="78"/>
      <c r="S11" s="9">
        <v>-4893343549</v>
      </c>
      <c r="U11" s="9">
        <v>-4893343549</v>
      </c>
      <c r="W11" s="10">
        <v>-0.06</v>
      </c>
    </row>
    <row r="12" spans="1:23" ht="21.75" customHeight="1" x14ac:dyDescent="0.2">
      <c r="A12" s="77" t="s">
        <v>106</v>
      </c>
      <c r="B12" s="77"/>
      <c r="D12" s="9">
        <v>0</v>
      </c>
      <c r="F12" s="9">
        <v>8108816727</v>
      </c>
      <c r="H12" s="9">
        <v>0</v>
      </c>
      <c r="J12" s="9">
        <v>8108816727</v>
      </c>
      <c r="L12" s="10">
        <v>0.42</v>
      </c>
      <c r="N12" s="9">
        <v>0</v>
      </c>
      <c r="P12" s="78">
        <v>37313246690</v>
      </c>
      <c r="Q12" s="78"/>
      <c r="S12" s="9">
        <v>0</v>
      </c>
      <c r="U12" s="9">
        <v>37313246690</v>
      </c>
      <c r="W12" s="10">
        <v>0.47</v>
      </c>
    </row>
    <row r="13" spans="1:23" ht="21.75" customHeight="1" x14ac:dyDescent="0.2">
      <c r="A13" s="77" t="s">
        <v>116</v>
      </c>
      <c r="B13" s="77"/>
      <c r="D13" s="9">
        <v>0</v>
      </c>
      <c r="F13" s="9">
        <v>33296340442</v>
      </c>
      <c r="H13" s="9">
        <v>0</v>
      </c>
      <c r="J13" s="9">
        <v>33296340442</v>
      </c>
      <c r="L13" s="10">
        <v>1.71</v>
      </c>
      <c r="N13" s="9">
        <v>0</v>
      </c>
      <c r="P13" s="78">
        <v>45809596154</v>
      </c>
      <c r="Q13" s="78"/>
      <c r="S13" s="9">
        <v>0</v>
      </c>
      <c r="U13" s="9">
        <v>45809596154</v>
      </c>
      <c r="W13" s="10">
        <v>0.57999999999999996</v>
      </c>
    </row>
    <row r="14" spans="1:23" ht="21.75" customHeight="1" x14ac:dyDescent="0.2">
      <c r="A14" s="77" t="s">
        <v>109</v>
      </c>
      <c r="B14" s="77"/>
      <c r="D14" s="9">
        <v>0</v>
      </c>
      <c r="F14" s="9">
        <v>17886765600</v>
      </c>
      <c r="H14" s="9">
        <v>0</v>
      </c>
      <c r="J14" s="9">
        <v>17886765600</v>
      </c>
      <c r="L14" s="10">
        <v>0.92</v>
      </c>
      <c r="N14" s="9">
        <v>0</v>
      </c>
      <c r="P14" s="78">
        <v>33622090920</v>
      </c>
      <c r="Q14" s="78"/>
      <c r="S14" s="9">
        <v>0</v>
      </c>
      <c r="U14" s="9">
        <v>33622090920</v>
      </c>
      <c r="W14" s="10">
        <v>0.42</v>
      </c>
    </row>
    <row r="15" spans="1:23" ht="21.75" customHeight="1" x14ac:dyDescent="0.2">
      <c r="A15" s="77" t="s">
        <v>113</v>
      </c>
      <c r="B15" s="77"/>
      <c r="D15" s="9">
        <v>0</v>
      </c>
      <c r="F15" s="9">
        <v>10872423177</v>
      </c>
      <c r="H15" s="9">
        <v>0</v>
      </c>
      <c r="J15" s="9">
        <v>10872423177</v>
      </c>
      <c r="L15" s="10">
        <v>0.56000000000000005</v>
      </c>
      <c r="N15" s="9">
        <v>0</v>
      </c>
      <c r="P15" s="78">
        <v>24613229754</v>
      </c>
      <c r="Q15" s="78"/>
      <c r="S15" s="9">
        <v>0</v>
      </c>
      <c r="U15" s="9">
        <v>24613229754</v>
      </c>
      <c r="W15" s="10">
        <v>0.31</v>
      </c>
    </row>
    <row r="16" spans="1:23" ht="21.75" customHeight="1" x14ac:dyDescent="0.2">
      <c r="A16" s="77" t="s">
        <v>111</v>
      </c>
      <c r="B16" s="77"/>
      <c r="D16" s="9">
        <v>0</v>
      </c>
      <c r="F16" s="9">
        <v>21144596000</v>
      </c>
      <c r="H16" s="9">
        <v>0</v>
      </c>
      <c r="J16" s="9">
        <v>21144596000</v>
      </c>
      <c r="L16" s="10">
        <v>1.08</v>
      </c>
      <c r="N16" s="9">
        <v>0</v>
      </c>
      <c r="P16" s="78">
        <v>44276804000</v>
      </c>
      <c r="Q16" s="78"/>
      <c r="S16" s="9">
        <v>0</v>
      </c>
      <c r="U16" s="9">
        <v>44276804000</v>
      </c>
      <c r="W16" s="10">
        <v>0.56000000000000005</v>
      </c>
    </row>
    <row r="17" spans="1:23" ht="21.75" customHeight="1" x14ac:dyDescent="0.2">
      <c r="A17" s="77" t="s">
        <v>114</v>
      </c>
      <c r="B17" s="77"/>
      <c r="D17" s="9">
        <v>0</v>
      </c>
      <c r="F17" s="9">
        <v>6199649540</v>
      </c>
      <c r="H17" s="9">
        <v>0</v>
      </c>
      <c r="J17" s="9">
        <v>6199649540</v>
      </c>
      <c r="L17" s="10">
        <v>0.32</v>
      </c>
      <c r="N17" s="9">
        <v>0</v>
      </c>
      <c r="P17" s="78">
        <v>11171637246</v>
      </c>
      <c r="Q17" s="78"/>
      <c r="S17" s="9">
        <v>0</v>
      </c>
      <c r="U17" s="9">
        <v>11171637246</v>
      </c>
      <c r="W17" s="10">
        <v>0.14000000000000001</v>
      </c>
    </row>
    <row r="18" spans="1:23" ht="21.75" customHeight="1" x14ac:dyDescent="0.2">
      <c r="A18" s="77" t="s">
        <v>112</v>
      </c>
      <c r="B18" s="77"/>
      <c r="D18" s="9">
        <v>0</v>
      </c>
      <c r="F18" s="9">
        <v>21897142275</v>
      </c>
      <c r="H18" s="9">
        <v>0</v>
      </c>
      <c r="J18" s="9">
        <v>21897142275</v>
      </c>
      <c r="L18" s="10">
        <v>1.1200000000000001</v>
      </c>
      <c r="N18" s="9">
        <v>0</v>
      </c>
      <c r="P18" s="78">
        <v>46312976224</v>
      </c>
      <c r="Q18" s="78"/>
      <c r="S18" s="9">
        <v>0</v>
      </c>
      <c r="U18" s="9">
        <v>46312976224</v>
      </c>
      <c r="W18" s="10">
        <v>0.57999999999999996</v>
      </c>
    </row>
    <row r="19" spans="1:23" ht="21.75" customHeight="1" x14ac:dyDescent="0.2">
      <c r="A19" s="77" t="s">
        <v>108</v>
      </c>
      <c r="B19" s="77"/>
      <c r="D19" s="9">
        <v>0</v>
      </c>
      <c r="F19" s="9">
        <v>45756437584</v>
      </c>
      <c r="H19" s="9">
        <v>0</v>
      </c>
      <c r="J19" s="9">
        <v>45756437584</v>
      </c>
      <c r="L19" s="10">
        <v>2.34</v>
      </c>
      <c r="N19" s="9">
        <v>0</v>
      </c>
      <c r="P19" s="78">
        <v>163631922952</v>
      </c>
      <c r="Q19" s="78"/>
      <c r="S19" s="9">
        <v>0</v>
      </c>
      <c r="U19" s="9">
        <v>163631922952</v>
      </c>
      <c r="W19" s="10">
        <v>2.06</v>
      </c>
    </row>
    <row r="20" spans="1:23" ht="21.75" customHeight="1" x14ac:dyDescent="0.2">
      <c r="A20" s="77" t="s">
        <v>107</v>
      </c>
      <c r="B20" s="77"/>
      <c r="D20" s="9">
        <v>0</v>
      </c>
      <c r="F20" s="9">
        <v>9409583986</v>
      </c>
      <c r="H20" s="9">
        <v>0</v>
      </c>
      <c r="J20" s="9">
        <v>9409583986</v>
      </c>
      <c r="L20" s="10">
        <v>0.48</v>
      </c>
      <c r="N20" s="9">
        <v>0</v>
      </c>
      <c r="P20" s="78">
        <v>23678146835</v>
      </c>
      <c r="Q20" s="78"/>
      <c r="S20" s="9">
        <v>0</v>
      </c>
      <c r="U20" s="9">
        <v>23678146835</v>
      </c>
      <c r="W20" s="10">
        <v>0.3</v>
      </c>
    </row>
    <row r="21" spans="1:23" ht="21.75" customHeight="1" x14ac:dyDescent="0.2">
      <c r="A21" s="77" t="s">
        <v>110</v>
      </c>
      <c r="B21" s="77"/>
      <c r="D21" s="9">
        <v>0</v>
      </c>
      <c r="F21" s="9">
        <v>598620000</v>
      </c>
      <c r="H21" s="9">
        <v>0</v>
      </c>
      <c r="J21" s="9">
        <v>598620000</v>
      </c>
      <c r="L21" s="10">
        <v>0.03</v>
      </c>
      <c r="N21" s="9">
        <v>0</v>
      </c>
      <c r="P21" s="78">
        <v>371370000</v>
      </c>
      <c r="Q21" s="78"/>
      <c r="S21" s="9">
        <v>0</v>
      </c>
      <c r="U21" s="9">
        <v>371370000</v>
      </c>
      <c r="W21" s="10">
        <v>0</v>
      </c>
    </row>
    <row r="22" spans="1:23" ht="21.75" customHeight="1" x14ac:dyDescent="0.2">
      <c r="A22" s="79" t="s">
        <v>115</v>
      </c>
      <c r="B22" s="79"/>
      <c r="D22" s="13">
        <v>0</v>
      </c>
      <c r="F22" s="13">
        <v>1147241656</v>
      </c>
      <c r="H22" s="13">
        <v>0</v>
      </c>
      <c r="J22" s="13">
        <v>1147241656</v>
      </c>
      <c r="L22" s="14">
        <v>0.06</v>
      </c>
      <c r="N22" s="13">
        <v>0</v>
      </c>
      <c r="P22" s="78">
        <v>1027385656</v>
      </c>
      <c r="Q22" s="80"/>
      <c r="S22" s="13">
        <v>0</v>
      </c>
      <c r="U22" s="13">
        <v>1027385656</v>
      </c>
      <c r="W22" s="14">
        <v>0.01</v>
      </c>
    </row>
    <row r="23" spans="1:23" ht="21.75" customHeight="1" x14ac:dyDescent="0.2">
      <c r="A23" s="81" t="s">
        <v>75</v>
      </c>
      <c r="B23" s="81"/>
      <c r="D23" s="16">
        <v>0</v>
      </c>
      <c r="F23" s="16">
        <v>176317616987</v>
      </c>
      <c r="H23" s="16">
        <v>0</v>
      </c>
      <c r="J23" s="16">
        <v>176317616987</v>
      </c>
      <c r="L23" s="17">
        <v>9.0399999999999991</v>
      </c>
      <c r="N23" s="16">
        <v>0</v>
      </c>
      <c r="Q23" s="16">
        <v>431828406431</v>
      </c>
      <c r="S23" s="16">
        <v>-5015103411</v>
      </c>
      <c r="U23" s="16">
        <v>426813303020</v>
      </c>
      <c r="W23" s="17">
        <v>5.37</v>
      </c>
    </row>
  </sheetData>
  <mergeCells count="39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22:B22"/>
    <mergeCell ref="P22:Q22"/>
    <mergeCell ref="A23:B23"/>
    <mergeCell ref="A19:B19"/>
    <mergeCell ref="P19:Q19"/>
    <mergeCell ref="A20:B20"/>
    <mergeCell ref="P20:Q20"/>
    <mergeCell ref="A21:B21"/>
    <mergeCell ref="P21:Q21"/>
  </mergeCells>
  <pageMargins left="0.39" right="0.39" top="0.39" bottom="0.39" header="0" footer="0"/>
  <pageSetup scale="64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R36"/>
  <sheetViews>
    <sheetView rightToLeft="1" view="pageBreakPreview" zoomScale="60" zoomScaleNormal="100" workbookViewId="0">
      <selection activeCell="F26" sqref="F26"/>
    </sheetView>
  </sheetViews>
  <sheetFormatPr defaultRowHeight="12.75" x14ac:dyDescent="0.2"/>
  <cols>
    <col min="1" max="1" width="6.7109375" bestFit="1" customWidth="1"/>
    <col min="2" max="2" width="32.7109375" customWidth="1"/>
    <col min="3" max="3" width="1.28515625" customWidth="1"/>
    <col min="4" max="4" width="17.28515625" bestFit="1" customWidth="1"/>
    <col min="5" max="5" width="1.28515625" customWidth="1"/>
    <col min="6" max="6" width="18.7109375" bestFit="1" customWidth="1"/>
    <col min="7" max="7" width="1.28515625" customWidth="1"/>
    <col min="8" max="8" width="14.140625" bestFit="1" customWidth="1"/>
    <col min="9" max="9" width="1.28515625" customWidth="1"/>
    <col min="10" max="10" width="18.28515625" bestFit="1" customWidth="1"/>
    <col min="11" max="11" width="1.28515625" customWidth="1"/>
    <col min="12" max="12" width="19.140625" bestFit="1" customWidth="1"/>
    <col min="13" max="13" width="1.28515625" customWidth="1"/>
    <col min="14" max="14" width="18.7109375" bestFit="1" customWidth="1"/>
    <col min="15" max="15" width="1.28515625" customWidth="1"/>
    <col min="16" max="16" width="17.7109375" bestFit="1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</row>
    <row r="2" spans="1:18" ht="21.75" customHeight="1" x14ac:dyDescent="0.2">
      <c r="A2" s="75" t="s">
        <v>224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</row>
    <row r="3" spans="1:18" ht="21.75" customHeight="1" x14ac:dyDescent="0.2">
      <c r="A3" s="75" t="s">
        <v>2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</row>
    <row r="4" spans="1:18" ht="14.45" customHeight="1" x14ac:dyDescent="0.2"/>
    <row r="5" spans="1:18" ht="14.45" customHeight="1" x14ac:dyDescent="0.2">
      <c r="A5" s="1" t="s">
        <v>261</v>
      </c>
      <c r="B5" s="86" t="s">
        <v>262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</row>
    <row r="6" spans="1:18" ht="14.45" customHeight="1" x14ac:dyDescent="0.2">
      <c r="D6" s="83" t="s">
        <v>243</v>
      </c>
      <c r="E6" s="83"/>
      <c r="F6" s="83"/>
      <c r="G6" s="83"/>
      <c r="H6" s="83"/>
      <c r="I6" s="83"/>
      <c r="J6" s="83"/>
      <c r="L6" s="83" t="s">
        <v>244</v>
      </c>
      <c r="M6" s="83"/>
      <c r="N6" s="83"/>
      <c r="O6" s="83"/>
      <c r="P6" s="83"/>
      <c r="Q6" s="83"/>
      <c r="R6" s="83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83" t="s">
        <v>263</v>
      </c>
      <c r="B8" s="83"/>
      <c r="D8" s="2" t="s">
        <v>264</v>
      </c>
      <c r="F8" s="2" t="s">
        <v>247</v>
      </c>
      <c r="H8" s="2" t="s">
        <v>248</v>
      </c>
      <c r="J8" s="2" t="s">
        <v>75</v>
      </c>
      <c r="L8" s="2" t="s">
        <v>264</v>
      </c>
      <c r="N8" s="2" t="s">
        <v>247</v>
      </c>
      <c r="P8" s="2" t="s">
        <v>248</v>
      </c>
      <c r="R8" s="2" t="s">
        <v>75</v>
      </c>
    </row>
    <row r="9" spans="1:18" ht="21.75" customHeight="1" x14ac:dyDescent="0.2">
      <c r="A9" s="84" t="s">
        <v>145</v>
      </c>
      <c r="B9" s="84"/>
      <c r="D9" s="6">
        <v>96874295304</v>
      </c>
      <c r="F9" s="6">
        <v>27733957281</v>
      </c>
      <c r="H9" s="6">
        <v>-476250000</v>
      </c>
      <c r="J9" s="6">
        <v>124132002585</v>
      </c>
      <c r="L9" s="6">
        <v>123181268104</v>
      </c>
      <c r="N9" s="6">
        <v>-25537244043</v>
      </c>
      <c r="P9" s="6">
        <v>-476250000</v>
      </c>
      <c r="R9" s="6">
        <v>97167774061</v>
      </c>
    </row>
    <row r="10" spans="1:18" ht="21.75" customHeight="1" x14ac:dyDescent="0.2">
      <c r="A10" s="77" t="s">
        <v>265</v>
      </c>
      <c r="B10" s="77"/>
      <c r="D10" s="9">
        <v>0</v>
      </c>
      <c r="F10" s="9">
        <v>0</v>
      </c>
      <c r="H10" s="9">
        <v>0</v>
      </c>
      <c r="J10" s="9">
        <v>0</v>
      </c>
      <c r="L10" s="9">
        <v>751333338247</v>
      </c>
      <c r="N10" s="9">
        <v>0</v>
      </c>
      <c r="P10" s="9">
        <v>250151079100</v>
      </c>
      <c r="R10" s="9">
        <v>1001484417347</v>
      </c>
    </row>
    <row r="11" spans="1:18" ht="21.75" customHeight="1" x14ac:dyDescent="0.2">
      <c r="A11" s="77" t="s">
        <v>266</v>
      </c>
      <c r="B11" s="77"/>
      <c r="D11" s="9">
        <v>0</v>
      </c>
      <c r="F11" s="9">
        <v>0</v>
      </c>
      <c r="H11" s="9">
        <v>0</v>
      </c>
      <c r="J11" s="9">
        <v>0</v>
      </c>
      <c r="L11" s="9">
        <v>26168537661</v>
      </c>
      <c r="N11" s="9">
        <v>0</v>
      </c>
      <c r="P11" s="9">
        <v>14928164663</v>
      </c>
      <c r="R11" s="9">
        <v>41096702324</v>
      </c>
    </row>
    <row r="12" spans="1:18" ht="21.75" customHeight="1" x14ac:dyDescent="0.2">
      <c r="A12" s="77" t="s">
        <v>267</v>
      </c>
      <c r="B12" s="77"/>
      <c r="D12" s="9">
        <v>0</v>
      </c>
      <c r="F12" s="9">
        <v>0</v>
      </c>
      <c r="H12" s="9">
        <v>0</v>
      </c>
      <c r="J12" s="9">
        <v>0</v>
      </c>
      <c r="L12" s="9">
        <v>84104305419</v>
      </c>
      <c r="N12" s="9">
        <v>0</v>
      </c>
      <c r="P12" s="9">
        <v>1076625000</v>
      </c>
      <c r="R12" s="9">
        <v>85180930419</v>
      </c>
    </row>
    <row r="13" spans="1:18" ht="21.75" customHeight="1" x14ac:dyDescent="0.2">
      <c r="A13" s="77" t="s">
        <v>268</v>
      </c>
      <c r="B13" s="77"/>
      <c r="D13" s="9">
        <v>0</v>
      </c>
      <c r="F13" s="9">
        <v>0</v>
      </c>
      <c r="H13" s="9">
        <v>0</v>
      </c>
      <c r="J13" s="9">
        <v>0</v>
      </c>
      <c r="L13" s="9">
        <v>13037526362</v>
      </c>
      <c r="N13" s="9">
        <v>0</v>
      </c>
      <c r="P13" s="9">
        <v>7437973255</v>
      </c>
      <c r="R13" s="9">
        <v>20475499617</v>
      </c>
    </row>
    <row r="14" spans="1:18" ht="21.75" customHeight="1" x14ac:dyDescent="0.2">
      <c r="A14" s="77" t="s">
        <v>193</v>
      </c>
      <c r="B14" s="77"/>
      <c r="D14" s="9">
        <v>31548723282</v>
      </c>
      <c r="F14" s="9">
        <v>0</v>
      </c>
      <c r="H14" s="9">
        <v>0</v>
      </c>
      <c r="J14" s="9">
        <v>31548723282</v>
      </c>
      <c r="L14" s="9">
        <v>31548723282</v>
      </c>
      <c r="N14" s="9">
        <v>0</v>
      </c>
      <c r="P14" s="9">
        <v>0</v>
      </c>
      <c r="R14" s="9">
        <v>31548723282</v>
      </c>
    </row>
    <row r="15" spans="1:18" ht="21.75" customHeight="1" x14ac:dyDescent="0.2">
      <c r="A15" s="77" t="s">
        <v>184</v>
      </c>
      <c r="B15" s="77"/>
      <c r="D15" s="9">
        <v>94027070280</v>
      </c>
      <c r="F15" s="9">
        <v>24255204058</v>
      </c>
      <c r="H15" s="9">
        <v>0</v>
      </c>
      <c r="J15" s="9">
        <v>118282274338</v>
      </c>
      <c r="L15" s="9">
        <v>105868131200</v>
      </c>
      <c r="N15" s="9">
        <v>25185268623</v>
      </c>
      <c r="P15" s="9">
        <v>0</v>
      </c>
      <c r="R15" s="9">
        <v>131053399823</v>
      </c>
    </row>
    <row r="16" spans="1:18" ht="21.75" customHeight="1" x14ac:dyDescent="0.2">
      <c r="A16" s="77" t="s">
        <v>139</v>
      </c>
      <c r="B16" s="77"/>
      <c r="D16" s="9">
        <v>56939695904</v>
      </c>
      <c r="F16" s="9">
        <v>0</v>
      </c>
      <c r="H16" s="9">
        <v>0</v>
      </c>
      <c r="J16" s="9">
        <v>56939695904</v>
      </c>
      <c r="L16" s="9">
        <v>117648931560</v>
      </c>
      <c r="N16" s="9">
        <v>-200978749999</v>
      </c>
      <c r="P16" s="9">
        <v>0</v>
      </c>
      <c r="R16" s="9">
        <v>-83329818439</v>
      </c>
    </row>
    <row r="17" spans="1:18" ht="21.75" customHeight="1" x14ac:dyDescent="0.2">
      <c r="A17" s="77" t="s">
        <v>133</v>
      </c>
      <c r="B17" s="77"/>
      <c r="D17" s="9">
        <v>28261466841</v>
      </c>
      <c r="F17" s="9">
        <v>0</v>
      </c>
      <c r="H17" s="9">
        <v>0</v>
      </c>
      <c r="J17" s="9">
        <v>28261466841</v>
      </c>
      <c r="L17" s="9">
        <v>132691045710</v>
      </c>
      <c r="N17" s="9">
        <v>-100489374999</v>
      </c>
      <c r="P17" s="9">
        <v>0</v>
      </c>
      <c r="R17" s="9">
        <v>32201670711</v>
      </c>
    </row>
    <row r="18" spans="1:18" ht="21.75" customHeight="1" x14ac:dyDescent="0.2">
      <c r="A18" s="77" t="s">
        <v>187</v>
      </c>
      <c r="B18" s="77"/>
      <c r="D18" s="9">
        <v>14500650138</v>
      </c>
      <c r="F18" s="9">
        <v>-49971613152</v>
      </c>
      <c r="H18" s="9">
        <v>0</v>
      </c>
      <c r="J18" s="9">
        <v>-35470963014</v>
      </c>
      <c r="L18" s="9">
        <v>27371931621</v>
      </c>
      <c r="N18" s="9">
        <v>-50477855502</v>
      </c>
      <c r="P18" s="9">
        <v>0</v>
      </c>
      <c r="R18" s="9">
        <v>-23105923881</v>
      </c>
    </row>
    <row r="19" spans="1:18" ht="21.75" customHeight="1" x14ac:dyDescent="0.2">
      <c r="A19" s="77" t="s">
        <v>136</v>
      </c>
      <c r="B19" s="77"/>
      <c r="D19" s="9">
        <v>56938166989</v>
      </c>
      <c r="F19" s="9">
        <v>0</v>
      </c>
      <c r="H19" s="9">
        <v>0</v>
      </c>
      <c r="J19" s="9">
        <v>56938166989</v>
      </c>
      <c r="L19" s="9">
        <v>319950213634</v>
      </c>
      <c r="N19" s="9">
        <v>-200978749999</v>
      </c>
      <c r="P19" s="9">
        <v>0</v>
      </c>
      <c r="R19" s="9">
        <v>118971463635</v>
      </c>
    </row>
    <row r="20" spans="1:18" ht="21.75" customHeight="1" x14ac:dyDescent="0.2">
      <c r="A20" s="77" t="s">
        <v>181</v>
      </c>
      <c r="B20" s="77"/>
      <c r="D20" s="9">
        <v>46213556587</v>
      </c>
      <c r="F20" s="9">
        <v>12992071718</v>
      </c>
      <c r="H20" s="9">
        <v>0</v>
      </c>
      <c r="J20" s="9">
        <v>59205628305</v>
      </c>
      <c r="L20" s="9">
        <v>91519082259</v>
      </c>
      <c r="N20" s="9">
        <v>20723276833</v>
      </c>
      <c r="P20" s="9">
        <v>0</v>
      </c>
      <c r="R20" s="9">
        <v>112242359092</v>
      </c>
    </row>
    <row r="21" spans="1:18" ht="21.75" customHeight="1" x14ac:dyDescent="0.2">
      <c r="A21" s="77" t="s">
        <v>178</v>
      </c>
      <c r="B21" s="77"/>
      <c r="D21" s="9">
        <v>24897482155</v>
      </c>
      <c r="F21" s="9">
        <v>8183046192</v>
      </c>
      <c r="H21" s="9">
        <v>0</v>
      </c>
      <c r="J21" s="9">
        <v>33080528347</v>
      </c>
      <c r="L21" s="9">
        <v>51573657150</v>
      </c>
      <c r="N21" s="9">
        <v>13542129938</v>
      </c>
      <c r="P21" s="9">
        <v>0</v>
      </c>
      <c r="R21" s="9">
        <v>65115787088</v>
      </c>
    </row>
    <row r="22" spans="1:18" ht="21.75" customHeight="1" x14ac:dyDescent="0.2">
      <c r="A22" s="77" t="s">
        <v>175</v>
      </c>
      <c r="B22" s="77"/>
      <c r="D22" s="9">
        <v>39432720982</v>
      </c>
      <c r="F22" s="9">
        <v>12689846142</v>
      </c>
      <c r="H22" s="9">
        <v>0</v>
      </c>
      <c r="J22" s="9">
        <v>52122567124</v>
      </c>
      <c r="L22" s="9">
        <v>250302959573</v>
      </c>
      <c r="N22" s="9">
        <v>67478363678</v>
      </c>
      <c r="P22" s="9">
        <v>0</v>
      </c>
      <c r="R22" s="9">
        <v>317781323251</v>
      </c>
    </row>
    <row r="23" spans="1:18" ht="21.75" customHeight="1" x14ac:dyDescent="0.2">
      <c r="A23" s="77" t="s">
        <v>130</v>
      </c>
      <c r="B23" s="77"/>
      <c r="D23" s="9">
        <v>58872325676</v>
      </c>
      <c r="F23" s="9">
        <v>0</v>
      </c>
      <c r="H23" s="9">
        <v>0</v>
      </c>
      <c r="J23" s="9">
        <v>58872325676</v>
      </c>
      <c r="L23" s="9">
        <v>364962426400</v>
      </c>
      <c r="N23" s="9">
        <v>-199891249999</v>
      </c>
      <c r="P23" s="9">
        <v>0</v>
      </c>
      <c r="R23" s="9">
        <v>165071176401</v>
      </c>
    </row>
    <row r="24" spans="1:18" ht="21.75" customHeight="1" x14ac:dyDescent="0.2">
      <c r="A24" s="77" t="s">
        <v>172</v>
      </c>
      <c r="B24" s="77"/>
      <c r="D24" s="9">
        <v>53242533400</v>
      </c>
      <c r="F24" s="9">
        <v>12293410893</v>
      </c>
      <c r="H24" s="9">
        <v>0</v>
      </c>
      <c r="J24" s="9">
        <v>65535944293</v>
      </c>
      <c r="L24" s="9">
        <v>430650099039</v>
      </c>
      <c r="N24" s="9">
        <v>-43497680532</v>
      </c>
      <c r="P24" s="9">
        <v>0</v>
      </c>
      <c r="R24" s="9">
        <v>387152418507</v>
      </c>
    </row>
    <row r="25" spans="1:18" ht="21.75" customHeight="1" x14ac:dyDescent="0.2">
      <c r="A25" s="77" t="s">
        <v>169</v>
      </c>
      <c r="B25" s="77"/>
      <c r="D25" s="9">
        <v>12213787708</v>
      </c>
      <c r="F25" s="9">
        <v>3953089338</v>
      </c>
      <c r="H25" s="9">
        <v>0</v>
      </c>
      <c r="J25" s="9">
        <v>16166877046</v>
      </c>
      <c r="L25" s="9">
        <v>26291638719</v>
      </c>
      <c r="N25" s="9">
        <v>8246395654</v>
      </c>
      <c r="P25" s="9">
        <v>0</v>
      </c>
      <c r="R25" s="9">
        <v>34538034373</v>
      </c>
    </row>
    <row r="26" spans="1:18" ht="21.75" customHeight="1" x14ac:dyDescent="0.2">
      <c r="A26" s="77" t="s">
        <v>166</v>
      </c>
      <c r="B26" s="77"/>
      <c r="D26" s="9">
        <v>29472954560</v>
      </c>
      <c r="F26" s="9">
        <v>7956071532</v>
      </c>
      <c r="H26" s="9">
        <v>0</v>
      </c>
      <c r="J26" s="9">
        <v>37429026092</v>
      </c>
      <c r="L26" s="9">
        <v>164083142300</v>
      </c>
      <c r="N26" s="9">
        <v>48080641927</v>
      </c>
      <c r="P26" s="9">
        <v>0</v>
      </c>
      <c r="R26" s="9">
        <v>212163784227</v>
      </c>
    </row>
    <row r="27" spans="1:18" ht="21.75" customHeight="1" x14ac:dyDescent="0.2">
      <c r="A27" s="77" t="s">
        <v>163</v>
      </c>
      <c r="B27" s="77"/>
      <c r="D27" s="9">
        <v>56935995431</v>
      </c>
      <c r="F27" s="9">
        <v>-222993533804</v>
      </c>
      <c r="H27" s="9">
        <v>0</v>
      </c>
      <c r="J27" s="9">
        <v>-166057538373</v>
      </c>
      <c r="L27" s="9">
        <v>314443812635</v>
      </c>
      <c r="N27" s="9">
        <v>-164831217128</v>
      </c>
      <c r="P27" s="9">
        <v>0</v>
      </c>
      <c r="R27" s="9">
        <v>149612595507</v>
      </c>
    </row>
    <row r="28" spans="1:18" ht="21.75" customHeight="1" x14ac:dyDescent="0.2">
      <c r="A28" s="77" t="s">
        <v>160</v>
      </c>
      <c r="B28" s="77"/>
      <c r="D28" s="9">
        <v>22324644273</v>
      </c>
      <c r="F28" s="9">
        <v>4654375462</v>
      </c>
      <c r="H28" s="9">
        <v>0</v>
      </c>
      <c r="J28" s="9">
        <v>26979019735</v>
      </c>
      <c r="L28" s="9">
        <v>126343980808</v>
      </c>
      <c r="N28" s="9">
        <v>28135510901</v>
      </c>
      <c r="P28" s="9">
        <v>0</v>
      </c>
      <c r="R28" s="9">
        <v>154479491709</v>
      </c>
    </row>
    <row r="29" spans="1:18" ht="21.75" customHeight="1" x14ac:dyDescent="0.2">
      <c r="A29" s="77" t="s">
        <v>190</v>
      </c>
      <c r="B29" s="77"/>
      <c r="D29" s="9">
        <v>426100427</v>
      </c>
      <c r="F29" s="9">
        <v>-50479062499</v>
      </c>
      <c r="H29" s="9">
        <v>0</v>
      </c>
      <c r="J29" s="9">
        <v>-50052962072</v>
      </c>
      <c r="L29" s="9">
        <v>426100427</v>
      </c>
      <c r="N29" s="9">
        <v>-50479062499</v>
      </c>
      <c r="P29" s="9">
        <v>0</v>
      </c>
      <c r="R29" s="9">
        <v>-50052962072</v>
      </c>
    </row>
    <row r="30" spans="1:18" ht="21.75" customHeight="1" x14ac:dyDescent="0.2">
      <c r="A30" s="77" t="s">
        <v>157</v>
      </c>
      <c r="B30" s="77"/>
      <c r="D30" s="9">
        <v>3851795659</v>
      </c>
      <c r="F30" s="9">
        <v>1126106347</v>
      </c>
      <c r="H30" s="9">
        <v>0</v>
      </c>
      <c r="J30" s="9">
        <v>4977902006</v>
      </c>
      <c r="L30" s="9">
        <v>24482205804</v>
      </c>
      <c r="N30" s="9">
        <v>5937594677</v>
      </c>
      <c r="P30" s="9">
        <v>0</v>
      </c>
      <c r="R30" s="9">
        <v>30419800481</v>
      </c>
    </row>
    <row r="31" spans="1:18" ht="21.75" customHeight="1" x14ac:dyDescent="0.2">
      <c r="A31" s="77" t="s">
        <v>148</v>
      </c>
      <c r="B31" s="77"/>
      <c r="D31" s="9">
        <v>29540027560</v>
      </c>
      <c r="F31" s="9">
        <v>0</v>
      </c>
      <c r="H31" s="9">
        <v>0</v>
      </c>
      <c r="J31" s="9">
        <v>29540027560</v>
      </c>
      <c r="L31" s="9">
        <v>175100604636</v>
      </c>
      <c r="N31" s="9">
        <v>-99945624999</v>
      </c>
      <c r="P31" s="9">
        <v>0</v>
      </c>
      <c r="R31" s="9">
        <v>75154979637</v>
      </c>
    </row>
    <row r="32" spans="1:18" ht="21.75" customHeight="1" x14ac:dyDescent="0.2">
      <c r="A32" s="77" t="s">
        <v>154</v>
      </c>
      <c r="B32" s="77"/>
      <c r="D32" s="9">
        <v>13020961186</v>
      </c>
      <c r="F32" s="9">
        <v>5408307633</v>
      </c>
      <c r="H32" s="9">
        <v>0</v>
      </c>
      <c r="J32" s="9">
        <v>18429268819</v>
      </c>
      <c r="L32" s="9">
        <v>68454584730</v>
      </c>
      <c r="N32" s="9">
        <v>-752351650</v>
      </c>
      <c r="P32" s="9">
        <v>0</v>
      </c>
      <c r="R32" s="9">
        <v>67702233080</v>
      </c>
    </row>
    <row r="33" spans="1:18" ht="21.75" customHeight="1" x14ac:dyDescent="0.2">
      <c r="A33" s="77" t="s">
        <v>142</v>
      </c>
      <c r="B33" s="77"/>
      <c r="D33" s="9">
        <v>14207610925</v>
      </c>
      <c r="F33" s="9">
        <v>-47973899999</v>
      </c>
      <c r="H33" s="9">
        <v>0</v>
      </c>
      <c r="J33" s="9">
        <v>-33766289074</v>
      </c>
      <c r="L33" s="9">
        <v>84339007367</v>
      </c>
      <c r="N33" s="9">
        <v>-47973899999</v>
      </c>
      <c r="P33" s="9">
        <v>0</v>
      </c>
      <c r="R33" s="9">
        <v>36365107368</v>
      </c>
    </row>
    <row r="34" spans="1:18" ht="21.75" customHeight="1" x14ac:dyDescent="0.2">
      <c r="A34" s="77" t="s">
        <v>151</v>
      </c>
      <c r="B34" s="77"/>
      <c r="D34" s="9">
        <v>31948220851</v>
      </c>
      <c r="F34" s="9">
        <v>0</v>
      </c>
      <c r="H34" s="9">
        <v>0</v>
      </c>
      <c r="J34" s="9">
        <v>31948220851</v>
      </c>
      <c r="L34" s="9">
        <v>145640707234</v>
      </c>
      <c r="N34" s="9">
        <v>-79956499999</v>
      </c>
      <c r="P34" s="9">
        <v>0</v>
      </c>
      <c r="R34" s="9">
        <v>65684207235</v>
      </c>
    </row>
    <row r="35" spans="1:18" ht="21.75" customHeight="1" x14ac:dyDescent="0.2">
      <c r="A35" s="79" t="s">
        <v>126</v>
      </c>
      <c r="B35" s="79"/>
      <c r="D35" s="13">
        <v>0</v>
      </c>
      <c r="F35" s="13">
        <v>12387480803</v>
      </c>
      <c r="H35" s="13">
        <v>0</v>
      </c>
      <c r="J35" s="13">
        <v>12387480803</v>
      </c>
      <c r="L35" s="13">
        <v>0</v>
      </c>
      <c r="N35" s="13">
        <v>70088889872</v>
      </c>
      <c r="P35" s="13">
        <v>0</v>
      </c>
      <c r="R35" s="13">
        <v>70088889872</v>
      </c>
    </row>
    <row r="36" spans="1:18" ht="21.75" customHeight="1" x14ac:dyDescent="0.2">
      <c r="A36" s="81" t="s">
        <v>75</v>
      </c>
      <c r="B36" s="81"/>
      <c r="D36" s="16">
        <v>815690786118</v>
      </c>
      <c r="F36" s="16">
        <v>-237785142055</v>
      </c>
      <c r="H36" s="16">
        <v>-476250000</v>
      </c>
      <c r="J36" s="16">
        <v>577429394063</v>
      </c>
      <c r="L36" s="16">
        <v>4051517961881</v>
      </c>
      <c r="N36" s="16">
        <v>-978371489244</v>
      </c>
      <c r="P36" s="16">
        <v>273117592018</v>
      </c>
      <c r="R36" s="16">
        <v>3346264064655</v>
      </c>
    </row>
  </sheetData>
  <mergeCells count="35">
    <mergeCell ref="A1:R1"/>
    <mergeCell ref="A2:R2"/>
    <mergeCell ref="A3:R3"/>
    <mergeCell ref="B5:R5"/>
    <mergeCell ref="D6:J6"/>
    <mergeCell ref="L6:R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33:B33"/>
    <mergeCell ref="A34:B34"/>
    <mergeCell ref="A35:B35"/>
    <mergeCell ref="A36:B36"/>
    <mergeCell ref="A28:B28"/>
    <mergeCell ref="A29:B29"/>
    <mergeCell ref="A30:B30"/>
    <mergeCell ref="A31:B31"/>
    <mergeCell ref="A32:B32"/>
  </mergeCells>
  <pageMargins left="0.39" right="0.39" top="0.39" bottom="0.39" header="0" footer="0"/>
  <pageSetup scale="68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V33"/>
  <sheetViews>
    <sheetView rightToLeft="1" view="pageBreakPreview" zoomScale="98" zoomScaleNormal="100" zoomScaleSheetLayoutView="98" workbookViewId="0">
      <selection sqref="A1:XFD1048576"/>
    </sheetView>
  </sheetViews>
  <sheetFormatPr defaultRowHeight="12.75" x14ac:dyDescent="0.2"/>
  <cols>
    <col min="1" max="1" width="9" style="39" bestFit="1" customWidth="1"/>
    <col min="2" max="2" width="17.5703125" style="39" customWidth="1"/>
    <col min="3" max="3" width="1.28515625" style="39" customWidth="1"/>
    <col min="4" max="4" width="11.28515625" style="39" bestFit="1" customWidth="1"/>
    <col min="5" max="5" width="1.28515625" style="39" customWidth="1"/>
    <col min="6" max="6" width="28" style="39" bestFit="1" customWidth="1"/>
    <col min="7" max="7" width="1.28515625" style="39" customWidth="1"/>
    <col min="8" max="8" width="14.5703125" style="39" bestFit="1" customWidth="1"/>
    <col min="9" max="9" width="1.28515625" style="39" customWidth="1"/>
    <col min="10" max="10" width="23.140625" style="39" bestFit="1" customWidth="1"/>
    <col min="11" max="11" width="1.28515625" style="39" customWidth="1"/>
    <col min="12" max="12" width="27" style="39" customWidth="1"/>
    <col min="13" max="13" width="1.28515625" style="39" customWidth="1"/>
    <col min="14" max="14" width="23.42578125" style="39" bestFit="1" customWidth="1"/>
    <col min="15" max="15" width="1.140625" style="39" customWidth="1"/>
    <col min="16" max="16" width="14.28515625" style="39" customWidth="1"/>
    <col min="17" max="17" width="1.28515625" style="39" customWidth="1"/>
    <col min="18" max="18" width="23.85546875" style="39" customWidth="1"/>
    <col min="19" max="19" width="15.5703125" style="39" bestFit="1" customWidth="1"/>
    <col min="20" max="16384" width="9.140625" style="39"/>
  </cols>
  <sheetData>
    <row r="1" spans="1:22" ht="29.1" customHeight="1" x14ac:dyDescent="0.2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</row>
    <row r="2" spans="1:22" ht="21.75" customHeight="1" x14ac:dyDescent="0.2">
      <c r="A2" s="92" t="s">
        <v>224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</row>
    <row r="3" spans="1:22" ht="21.75" customHeight="1" x14ac:dyDescent="0.2">
      <c r="A3" s="92" t="s">
        <v>2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</row>
    <row r="4" spans="1:22" ht="14.45" customHeight="1" x14ac:dyDescent="0.2">
      <c r="F4" s="40"/>
      <c r="H4" s="41"/>
      <c r="I4" s="40"/>
      <c r="J4" s="40"/>
      <c r="K4" s="40"/>
      <c r="L4" s="40"/>
      <c r="M4" s="40"/>
      <c r="N4" s="40"/>
      <c r="O4" s="40"/>
      <c r="P4" s="40"/>
      <c r="Q4" s="40"/>
      <c r="R4" s="40"/>
    </row>
    <row r="5" spans="1:22" ht="14.45" customHeight="1" x14ac:dyDescent="0.2">
      <c r="A5" s="42" t="s">
        <v>269</v>
      </c>
      <c r="B5" s="93" t="s">
        <v>270</v>
      </c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</row>
    <row r="6" spans="1:22" ht="33" customHeight="1" x14ac:dyDescent="0.2">
      <c r="A6" s="94" t="s">
        <v>273</v>
      </c>
      <c r="B6" s="94"/>
      <c r="D6" s="94" t="s">
        <v>274</v>
      </c>
      <c r="F6" s="94" t="s">
        <v>275</v>
      </c>
      <c r="H6" s="96" t="s">
        <v>90</v>
      </c>
      <c r="I6" s="40"/>
      <c r="J6" s="94" t="s">
        <v>276</v>
      </c>
      <c r="K6" s="40"/>
      <c r="L6" s="98" t="s">
        <v>271</v>
      </c>
      <c r="M6" s="40"/>
      <c r="N6" s="98" t="s">
        <v>366</v>
      </c>
      <c r="O6" s="43"/>
      <c r="P6" s="94" t="s">
        <v>277</v>
      </c>
      <c r="Q6" s="40"/>
      <c r="R6" s="98" t="s">
        <v>272</v>
      </c>
    </row>
    <row r="7" spans="1:22" ht="23.25" customHeight="1" x14ac:dyDescent="0.2">
      <c r="A7" s="95"/>
      <c r="B7" s="95"/>
      <c r="D7" s="95"/>
      <c r="F7" s="95"/>
      <c r="H7" s="97"/>
      <c r="I7" s="40"/>
      <c r="J7" s="95"/>
      <c r="K7" s="40"/>
      <c r="L7" s="99"/>
      <c r="M7" s="40"/>
      <c r="N7" s="99"/>
      <c r="O7" s="43"/>
      <c r="P7" s="95"/>
      <c r="Q7" s="40"/>
      <c r="R7" s="99"/>
    </row>
    <row r="8" spans="1:22" ht="14.45" customHeight="1" x14ac:dyDescent="0.2">
      <c r="A8" s="90" t="s">
        <v>333</v>
      </c>
      <c r="B8" s="90"/>
      <c r="C8" s="44"/>
      <c r="D8" s="45" t="s">
        <v>278</v>
      </c>
      <c r="F8" s="46" t="s">
        <v>334</v>
      </c>
      <c r="H8" s="47">
        <v>2000000</v>
      </c>
      <c r="I8" s="48"/>
      <c r="J8" s="49">
        <f>H8*1000000</f>
        <v>2000000000000</v>
      </c>
      <c r="K8" s="48"/>
      <c r="L8" s="50">
        <v>100140000000</v>
      </c>
      <c r="M8" s="40"/>
      <c r="N8" s="44" t="s">
        <v>335</v>
      </c>
      <c r="O8" s="43"/>
      <c r="P8" s="51">
        <v>26</v>
      </c>
      <c r="Q8" s="40"/>
      <c r="R8" s="52">
        <v>0.39500000000000002</v>
      </c>
    </row>
    <row r="9" spans="1:22" ht="14.45" customHeight="1" x14ac:dyDescent="0.2">
      <c r="A9" s="90" t="s">
        <v>333</v>
      </c>
      <c r="B9" s="90"/>
      <c r="C9" s="44"/>
      <c r="D9" s="45" t="s">
        <v>278</v>
      </c>
      <c r="E9" s="44"/>
      <c r="F9" s="91" t="s">
        <v>265</v>
      </c>
      <c r="G9" s="44"/>
      <c r="H9" s="47">
        <v>5420000</v>
      </c>
      <c r="I9" s="53"/>
      <c r="J9" s="49">
        <f>H9*1000000</f>
        <v>5420000000000</v>
      </c>
      <c r="K9" s="53"/>
      <c r="L9" s="50">
        <v>325557923760</v>
      </c>
      <c r="M9" s="44"/>
      <c r="N9" s="44" t="s">
        <v>336</v>
      </c>
      <c r="O9" s="44"/>
      <c r="P9" s="51">
        <v>19</v>
      </c>
      <c r="Q9" s="45"/>
      <c r="R9" s="52">
        <v>0.4</v>
      </c>
    </row>
    <row r="10" spans="1:22" ht="14.45" customHeight="1" x14ac:dyDescent="0.2">
      <c r="A10" s="90" t="s">
        <v>333</v>
      </c>
      <c r="B10" s="90"/>
      <c r="C10" s="44"/>
      <c r="D10" s="45" t="s">
        <v>278</v>
      </c>
      <c r="E10" s="44"/>
      <c r="F10" s="91"/>
      <c r="G10" s="44"/>
      <c r="H10" s="47">
        <v>935000</v>
      </c>
      <c r="I10" s="53"/>
      <c r="J10" s="49">
        <f>H10*1000000</f>
        <v>935000000000</v>
      </c>
      <c r="K10" s="53"/>
      <c r="L10" s="50">
        <v>17260100000</v>
      </c>
      <c r="M10" s="44"/>
      <c r="N10" s="44" t="s">
        <v>337</v>
      </c>
      <c r="O10" s="44"/>
      <c r="P10" s="51">
        <v>19</v>
      </c>
      <c r="Q10" s="45"/>
      <c r="R10" s="52">
        <v>0.39</v>
      </c>
    </row>
    <row r="11" spans="1:22" ht="14.45" customHeight="1" x14ac:dyDescent="0.2">
      <c r="A11" s="90" t="s">
        <v>333</v>
      </c>
      <c r="B11" s="90"/>
      <c r="C11" s="44"/>
      <c r="D11" s="45" t="s">
        <v>278</v>
      </c>
      <c r="E11" s="44"/>
      <c r="F11" s="54" t="s">
        <v>338</v>
      </c>
      <c r="G11" s="55"/>
      <c r="H11" s="47">
        <v>480000</v>
      </c>
      <c r="I11" s="56"/>
      <c r="J11" s="49">
        <f>H11*1000000</f>
        <v>480000000000</v>
      </c>
      <c r="K11" s="56"/>
      <c r="L11" s="50">
        <v>28035612895</v>
      </c>
      <c r="M11" s="55"/>
      <c r="N11" s="44" t="s">
        <v>339</v>
      </c>
      <c r="O11" s="55"/>
      <c r="P11" s="51">
        <v>23</v>
      </c>
      <c r="Q11" s="45"/>
      <c r="R11" s="52">
        <v>0.38500000000000001</v>
      </c>
      <c r="V11" s="57"/>
    </row>
    <row r="12" spans="1:22" ht="18.75" x14ac:dyDescent="0.2">
      <c r="A12" s="90" t="s">
        <v>333</v>
      </c>
      <c r="B12" s="90"/>
      <c r="C12" s="44"/>
      <c r="D12" s="45" t="s">
        <v>278</v>
      </c>
      <c r="E12" s="44"/>
      <c r="F12" s="54" t="s">
        <v>340</v>
      </c>
      <c r="G12" s="55"/>
      <c r="H12" s="47">
        <v>1000000</v>
      </c>
      <c r="I12" s="56"/>
      <c r="J12" s="49">
        <f t="shared" ref="J12:J15" si="0">H12*1000000</f>
        <v>1000000000000</v>
      </c>
      <c r="K12" s="56"/>
      <c r="L12" s="50">
        <v>57947461536</v>
      </c>
      <c r="M12" s="55"/>
      <c r="N12" s="44" t="s">
        <v>341</v>
      </c>
      <c r="O12" s="55"/>
      <c r="P12" s="51">
        <v>23</v>
      </c>
      <c r="Q12" s="45"/>
      <c r="R12" s="52">
        <v>0.39</v>
      </c>
      <c r="V12" s="57"/>
    </row>
    <row r="13" spans="1:22" ht="14.45" customHeight="1" x14ac:dyDescent="0.2">
      <c r="A13" s="90" t="s">
        <v>333</v>
      </c>
      <c r="B13" s="90"/>
      <c r="C13" s="44"/>
      <c r="D13" s="45" t="s">
        <v>278</v>
      </c>
      <c r="E13" s="44"/>
      <c r="F13" s="54" t="s">
        <v>342</v>
      </c>
      <c r="G13" s="55"/>
      <c r="H13" s="47">
        <v>800000</v>
      </c>
      <c r="I13" s="56"/>
      <c r="J13" s="49">
        <f t="shared" si="0"/>
        <v>800000000000</v>
      </c>
      <c r="K13" s="56"/>
      <c r="L13" s="50">
        <v>85987096769</v>
      </c>
      <c r="M13" s="55"/>
      <c r="N13" s="44" t="s">
        <v>343</v>
      </c>
      <c r="O13" s="55"/>
      <c r="P13" s="51">
        <v>18</v>
      </c>
      <c r="Q13" s="45"/>
      <c r="R13" s="52">
        <v>0.38500000000000001</v>
      </c>
      <c r="V13" s="57"/>
    </row>
    <row r="14" spans="1:22" ht="14.45" customHeight="1" x14ac:dyDescent="0.2">
      <c r="A14" s="90" t="s">
        <v>333</v>
      </c>
      <c r="B14" s="90"/>
      <c r="C14" s="44"/>
      <c r="D14" s="45" t="s">
        <v>278</v>
      </c>
      <c r="E14" s="44"/>
      <c r="F14" s="54" t="s">
        <v>344</v>
      </c>
      <c r="G14" s="55"/>
      <c r="H14" s="47">
        <v>1980000</v>
      </c>
      <c r="I14" s="58"/>
      <c r="J14" s="49">
        <f t="shared" si="0"/>
        <v>1980000000000</v>
      </c>
      <c r="K14" s="56"/>
      <c r="L14" s="50">
        <v>31947978083</v>
      </c>
      <c r="M14" s="55"/>
      <c r="N14" s="44" t="s">
        <v>345</v>
      </c>
      <c r="O14" s="55"/>
      <c r="P14" s="51">
        <v>19</v>
      </c>
      <c r="Q14" s="51"/>
      <c r="R14" s="52">
        <v>0.38500000000000001</v>
      </c>
      <c r="V14" s="57"/>
    </row>
    <row r="15" spans="1:22" ht="14.45" customHeight="1" x14ac:dyDescent="0.2">
      <c r="A15" s="90" t="s">
        <v>346</v>
      </c>
      <c r="B15" s="90"/>
      <c r="C15" s="44"/>
      <c r="D15" s="45" t="s">
        <v>94</v>
      </c>
      <c r="E15" s="44"/>
      <c r="F15" s="54" t="s">
        <v>347</v>
      </c>
      <c r="G15" s="55"/>
      <c r="H15" s="47">
        <v>2706888</v>
      </c>
      <c r="I15" s="58"/>
      <c r="J15" s="49">
        <f t="shared" si="0"/>
        <v>2706888000000</v>
      </c>
      <c r="K15" s="56"/>
      <c r="L15" s="50">
        <v>113396139694</v>
      </c>
      <c r="M15" s="55"/>
      <c r="N15" s="44" t="s">
        <v>348</v>
      </c>
      <c r="O15" s="55"/>
      <c r="P15" s="51">
        <v>23</v>
      </c>
      <c r="Q15" s="51"/>
      <c r="R15" s="52">
        <v>0.38179999999999997</v>
      </c>
      <c r="V15" s="57"/>
    </row>
    <row r="16" spans="1:22" ht="14.45" customHeight="1" x14ac:dyDescent="0.2">
      <c r="A16" s="90" t="s">
        <v>349</v>
      </c>
      <c r="B16" s="90"/>
      <c r="C16" s="44"/>
      <c r="D16" s="45" t="s">
        <v>94</v>
      </c>
      <c r="E16" s="44"/>
      <c r="F16" s="54" t="s">
        <v>350</v>
      </c>
      <c r="G16" s="55"/>
      <c r="H16" s="47">
        <v>282167044</v>
      </c>
      <c r="I16" s="58"/>
      <c r="J16" s="49">
        <v>509574324804</v>
      </c>
      <c r="K16" s="56"/>
      <c r="L16" s="58">
        <f>19151145900+3830229180</f>
        <v>22981375080</v>
      </c>
      <c r="M16" s="59"/>
      <c r="N16" s="44" t="s">
        <v>351</v>
      </c>
      <c r="O16" s="55"/>
      <c r="P16" s="51" t="s">
        <v>94</v>
      </c>
      <c r="Q16" s="51"/>
      <c r="R16" s="52">
        <v>0.38700000000000001</v>
      </c>
      <c r="V16" s="57"/>
    </row>
    <row r="17" spans="1:22" s="40" customFormat="1" ht="14.45" customHeight="1" x14ac:dyDescent="0.2">
      <c r="A17" s="90" t="s">
        <v>333</v>
      </c>
      <c r="B17" s="90"/>
      <c r="C17" s="44"/>
      <c r="D17" s="45" t="s">
        <v>94</v>
      </c>
      <c r="E17" s="44"/>
      <c r="F17" s="54" t="s">
        <v>136</v>
      </c>
      <c r="G17" s="55"/>
      <c r="H17" s="47">
        <v>2000000</v>
      </c>
      <c r="I17" s="58"/>
      <c r="J17" s="49">
        <v>2000000000000</v>
      </c>
      <c r="K17" s="56"/>
      <c r="L17" s="58">
        <f>79410608193+16746454789</f>
        <v>96157062982</v>
      </c>
      <c r="M17" s="59"/>
      <c r="N17" s="44" t="s">
        <v>352</v>
      </c>
      <c r="O17" s="55"/>
      <c r="P17" s="51">
        <v>23</v>
      </c>
      <c r="Q17" s="51"/>
      <c r="R17" s="52">
        <v>0.4</v>
      </c>
    </row>
    <row r="18" spans="1:22" s="40" customFormat="1" ht="14.45" customHeight="1" x14ac:dyDescent="0.2">
      <c r="A18" s="90" t="s">
        <v>333</v>
      </c>
      <c r="B18" s="90"/>
      <c r="C18" s="44"/>
      <c r="D18" s="45"/>
      <c r="E18" s="44"/>
      <c r="F18" s="54" t="s">
        <v>353</v>
      </c>
      <c r="G18" s="55"/>
      <c r="H18" s="47">
        <v>1000000</v>
      </c>
      <c r="I18" s="58"/>
      <c r="J18" s="49">
        <f t="shared" ref="J18:J24" si="1">H18*1000000</f>
        <v>1000000000000</v>
      </c>
      <c r="K18" s="56"/>
      <c r="L18" s="58">
        <f>32576997243+8937052341</f>
        <v>41514049584</v>
      </c>
      <c r="M18" s="59"/>
      <c r="N18" s="44" t="s">
        <v>354</v>
      </c>
      <c r="O18" s="55"/>
      <c r="P18" s="51">
        <v>23</v>
      </c>
      <c r="Q18" s="51"/>
      <c r="R18" s="52">
        <v>0.41</v>
      </c>
    </row>
    <row r="19" spans="1:22" s="40" customFormat="1" ht="14.45" customHeight="1" x14ac:dyDescent="0.2">
      <c r="A19" s="90" t="s">
        <v>333</v>
      </c>
      <c r="B19" s="90"/>
      <c r="C19" s="44"/>
      <c r="D19" s="45"/>
      <c r="E19" s="44"/>
      <c r="F19" s="54" t="s">
        <v>355</v>
      </c>
      <c r="G19" s="55"/>
      <c r="H19" s="47">
        <v>2000000</v>
      </c>
      <c r="I19" s="58"/>
      <c r="J19" s="49">
        <f t="shared" si="1"/>
        <v>2000000000000</v>
      </c>
      <c r="K19" s="56"/>
      <c r="L19" s="58">
        <f>19439989056+17724695904</f>
        <v>37164684960</v>
      </c>
      <c r="M19" s="59"/>
      <c r="N19" s="44" t="s">
        <v>356</v>
      </c>
      <c r="O19" s="55"/>
      <c r="P19" s="51">
        <v>23</v>
      </c>
      <c r="Q19" s="51"/>
      <c r="R19" s="52">
        <v>0.41</v>
      </c>
    </row>
    <row r="20" spans="1:22" s="40" customFormat="1" ht="14.45" customHeight="1" x14ac:dyDescent="0.2">
      <c r="A20" s="90" t="s">
        <v>333</v>
      </c>
      <c r="B20" s="90"/>
      <c r="C20" s="44"/>
      <c r="D20" s="45"/>
      <c r="E20" s="44"/>
      <c r="F20" s="54" t="s">
        <v>357</v>
      </c>
      <c r="G20" s="55"/>
      <c r="H20" s="47">
        <v>4000000</v>
      </c>
      <c r="I20" s="58"/>
      <c r="J20" s="49">
        <f t="shared" si="1"/>
        <v>4000000000000</v>
      </c>
      <c r="K20" s="56"/>
      <c r="L20" s="58">
        <f>12578213703+126427932091</f>
        <v>139006145794</v>
      </c>
      <c r="M20" s="59"/>
      <c r="N20" s="44" t="s">
        <v>358</v>
      </c>
      <c r="O20" s="55"/>
      <c r="P20" s="51">
        <v>23</v>
      </c>
      <c r="Q20" s="51"/>
      <c r="R20" s="52">
        <v>0.41</v>
      </c>
    </row>
    <row r="21" spans="1:22" s="40" customFormat="1" ht="14.45" customHeight="1" x14ac:dyDescent="0.2">
      <c r="A21" s="90" t="s">
        <v>333</v>
      </c>
      <c r="B21" s="90"/>
      <c r="C21" s="44"/>
      <c r="D21" s="45"/>
      <c r="E21" s="44"/>
      <c r="F21" s="54" t="s">
        <v>359</v>
      </c>
      <c r="G21" s="55"/>
      <c r="H21" s="47">
        <v>499988</v>
      </c>
      <c r="I21" s="58"/>
      <c r="J21" s="49">
        <f t="shared" si="1"/>
        <v>499988000000</v>
      </c>
      <c r="K21" s="56"/>
      <c r="L21" s="58">
        <f>3999953300+4428519725</f>
        <v>8428473025</v>
      </c>
      <c r="M21" s="59"/>
      <c r="N21" s="44" t="s">
        <v>360</v>
      </c>
      <c r="O21" s="55"/>
      <c r="P21" s="51">
        <v>23</v>
      </c>
      <c r="Q21" s="51"/>
      <c r="R21" s="52">
        <v>0.41</v>
      </c>
    </row>
    <row r="22" spans="1:22" s="40" customFormat="1" ht="14.45" customHeight="1" x14ac:dyDescent="0.2">
      <c r="A22" s="90" t="s">
        <v>333</v>
      </c>
      <c r="B22" s="90"/>
      <c r="C22" s="44"/>
      <c r="D22" s="45"/>
      <c r="E22" s="44"/>
      <c r="F22" s="54" t="s">
        <v>361</v>
      </c>
      <c r="G22" s="55"/>
      <c r="H22" s="47">
        <v>500000</v>
      </c>
      <c r="I22" s="58"/>
      <c r="J22" s="49">
        <f t="shared" si="1"/>
        <v>500000000000</v>
      </c>
      <c r="K22" s="56"/>
      <c r="L22" s="58">
        <v>126732877</v>
      </c>
      <c r="M22" s="59"/>
      <c r="N22" s="44" t="s">
        <v>362</v>
      </c>
      <c r="O22" s="55"/>
      <c r="P22" s="51">
        <v>23</v>
      </c>
      <c r="Q22" s="51"/>
      <c r="R22" s="52">
        <v>0.39</v>
      </c>
    </row>
    <row r="23" spans="1:22" s="40" customFormat="1" ht="14.45" customHeight="1" x14ac:dyDescent="0.2">
      <c r="A23" s="90" t="s">
        <v>333</v>
      </c>
      <c r="B23" s="90"/>
      <c r="C23" s="90"/>
      <c r="D23" s="45"/>
      <c r="E23" s="44"/>
      <c r="F23" s="54" t="s">
        <v>193</v>
      </c>
      <c r="G23" s="55"/>
      <c r="H23" s="47">
        <v>5500000</v>
      </c>
      <c r="I23" s="58"/>
      <c r="J23" s="49">
        <f t="shared" si="1"/>
        <v>5500000000000</v>
      </c>
      <c r="K23" s="56"/>
      <c r="L23" s="58">
        <v>10754202738</v>
      </c>
      <c r="M23" s="59"/>
      <c r="N23" s="44" t="s">
        <v>363</v>
      </c>
      <c r="O23" s="55"/>
      <c r="P23" s="51">
        <v>23</v>
      </c>
      <c r="Q23" s="51"/>
      <c r="R23" s="52">
        <v>0.435</v>
      </c>
    </row>
    <row r="24" spans="1:22" s="40" customFormat="1" ht="14.45" customHeight="1" x14ac:dyDescent="0.2">
      <c r="A24" s="90" t="s">
        <v>333</v>
      </c>
      <c r="B24" s="90"/>
      <c r="C24" s="90"/>
      <c r="D24" s="45"/>
      <c r="E24" s="44"/>
      <c r="F24" s="54" t="s">
        <v>364</v>
      </c>
      <c r="G24" s="55"/>
      <c r="H24" s="47">
        <v>45953770</v>
      </c>
      <c r="I24" s="58"/>
      <c r="J24" s="49">
        <f t="shared" si="1"/>
        <v>45953770000000</v>
      </c>
      <c r="K24" s="56"/>
      <c r="L24" s="58">
        <v>4037360368</v>
      </c>
      <c r="M24" s="59"/>
      <c r="N24" s="44" t="s">
        <v>365</v>
      </c>
      <c r="O24" s="55"/>
      <c r="P24" s="51">
        <v>23</v>
      </c>
      <c r="Q24" s="51"/>
      <c r="R24" s="52">
        <v>0.41</v>
      </c>
    </row>
    <row r="25" spans="1:22" ht="14.45" customHeight="1" thickBot="1" x14ac:dyDescent="0.25">
      <c r="A25" s="51"/>
      <c r="B25" s="51"/>
      <c r="C25" s="44"/>
      <c r="D25" s="45"/>
      <c r="E25" s="44"/>
      <c r="F25" s="55"/>
      <c r="G25" s="55"/>
      <c r="H25" s="56"/>
      <c r="I25" s="56"/>
      <c r="J25" s="60">
        <f>SUM(J8:J24)</f>
        <v>77285220324804</v>
      </c>
      <c r="K25" s="56"/>
      <c r="L25" s="61">
        <f>SUM(L8:L24)</f>
        <v>1120442400145</v>
      </c>
      <c r="M25" s="55"/>
      <c r="N25" s="55"/>
      <c r="O25" s="55"/>
      <c r="P25" s="55"/>
      <c r="Q25" s="55"/>
      <c r="R25" s="55"/>
      <c r="V25" s="57"/>
    </row>
    <row r="26" spans="1:22" ht="14.45" customHeight="1" thickTop="1" x14ac:dyDescent="0.4">
      <c r="A26" s="62"/>
      <c r="B26" s="62"/>
      <c r="C26" s="63"/>
      <c r="D26" s="64"/>
      <c r="E26" s="63"/>
      <c r="F26" s="40"/>
      <c r="H26" s="41"/>
      <c r="I26" s="40"/>
      <c r="J26" s="40"/>
      <c r="K26" s="40"/>
      <c r="L26" s="40"/>
      <c r="M26" s="40"/>
      <c r="N26" s="40"/>
      <c r="O26" s="40"/>
      <c r="P26" s="40"/>
      <c r="Q26" s="40"/>
      <c r="R26" s="40"/>
    </row>
    <row r="28" spans="1:22" ht="17.25" x14ac:dyDescent="0.45">
      <c r="L28" s="65"/>
    </row>
    <row r="29" spans="1:22" x14ac:dyDescent="0.2">
      <c r="L29" s="66"/>
    </row>
    <row r="30" spans="1:22" x14ac:dyDescent="0.2">
      <c r="L30" s="66"/>
    </row>
    <row r="31" spans="1:22" x14ac:dyDescent="0.2">
      <c r="L31" s="66"/>
    </row>
    <row r="32" spans="1:22" x14ac:dyDescent="0.2">
      <c r="L32" s="66"/>
    </row>
    <row r="33" spans="12:12" x14ac:dyDescent="0.2">
      <c r="L33" s="67"/>
    </row>
  </sheetData>
  <mergeCells count="31">
    <mergeCell ref="A22:B22"/>
    <mergeCell ref="A23:C23"/>
    <mergeCell ref="A24:C24"/>
    <mergeCell ref="A21:B21"/>
    <mergeCell ref="A16:B16"/>
    <mergeCell ref="A17:B17"/>
    <mergeCell ref="A18:B18"/>
    <mergeCell ref="A19:B19"/>
    <mergeCell ref="A20:B20"/>
    <mergeCell ref="F9:F10"/>
    <mergeCell ref="A10:B10"/>
    <mergeCell ref="A11:B11"/>
    <mergeCell ref="A1:R1"/>
    <mergeCell ref="A2:R2"/>
    <mergeCell ref="A3:R3"/>
    <mergeCell ref="B5:R5"/>
    <mergeCell ref="A6:B7"/>
    <mergeCell ref="D6:D7"/>
    <mergeCell ref="F6:F7"/>
    <mergeCell ref="H6:H7"/>
    <mergeCell ref="J6:J7"/>
    <mergeCell ref="L6:L7"/>
    <mergeCell ref="N6:N7"/>
    <mergeCell ref="P6:P7"/>
    <mergeCell ref="R6:R7"/>
    <mergeCell ref="A13:B13"/>
    <mergeCell ref="A14:B14"/>
    <mergeCell ref="A15:B15"/>
    <mergeCell ref="A12:B12"/>
    <mergeCell ref="A8:B8"/>
    <mergeCell ref="A9:B9"/>
  </mergeCells>
  <phoneticPr fontId="15" type="noConversion"/>
  <pageMargins left="0.39" right="0.39" top="0.39" bottom="0.39" header="0" footer="0"/>
  <pageSetup scale="65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H19"/>
  <sheetViews>
    <sheetView rightToLeft="1" view="pageBreakPreview" zoomScale="60" zoomScaleNormal="100" workbookViewId="0">
      <selection activeCell="G4" sqref="G1:H1048576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8" ht="29.1" customHeight="1" x14ac:dyDescent="0.2">
      <c r="A1" s="75" t="s">
        <v>0</v>
      </c>
      <c r="B1" s="75"/>
      <c r="C1" s="75"/>
      <c r="D1" s="75"/>
      <c r="E1" s="75"/>
      <c r="F1" s="75"/>
    </row>
    <row r="2" spans="1:8" ht="21.75" customHeight="1" x14ac:dyDescent="0.2">
      <c r="A2" s="75" t="s">
        <v>224</v>
      </c>
      <c r="B2" s="75"/>
      <c r="C2" s="75"/>
      <c r="D2" s="75"/>
      <c r="E2" s="75"/>
      <c r="F2" s="75"/>
    </row>
    <row r="3" spans="1:8" ht="21.75" customHeight="1" x14ac:dyDescent="0.2">
      <c r="A3" s="75" t="s">
        <v>2</v>
      </c>
      <c r="B3" s="75"/>
      <c r="C3" s="75"/>
      <c r="D3" s="75"/>
      <c r="E3" s="75"/>
      <c r="F3" s="75"/>
    </row>
    <row r="4" spans="1:8" ht="14.45" customHeight="1" x14ac:dyDescent="0.2"/>
    <row r="5" spans="1:8" ht="14.45" customHeight="1" x14ac:dyDescent="0.2">
      <c r="A5" s="1" t="s">
        <v>279</v>
      </c>
      <c r="B5" s="86" t="s">
        <v>280</v>
      </c>
      <c r="C5" s="86"/>
      <c r="D5" s="86"/>
      <c r="E5" s="86"/>
      <c r="F5" s="86"/>
    </row>
    <row r="6" spans="1:8" ht="14.45" customHeight="1" x14ac:dyDescent="0.2">
      <c r="D6" s="23" t="s">
        <v>243</v>
      </c>
      <c r="F6" s="23" t="s">
        <v>244</v>
      </c>
    </row>
    <row r="7" spans="1:8" ht="36.4" customHeight="1" x14ac:dyDescent="0.2">
      <c r="A7" s="83" t="s">
        <v>281</v>
      </c>
      <c r="B7" s="83"/>
      <c r="D7" s="19" t="s">
        <v>282</v>
      </c>
      <c r="F7" s="19" t="s">
        <v>282</v>
      </c>
    </row>
    <row r="8" spans="1:8" ht="21.75" customHeight="1" x14ac:dyDescent="0.2">
      <c r="A8" s="28" t="s">
        <v>327</v>
      </c>
      <c r="B8" s="28"/>
      <c r="D8" s="25">
        <v>198596</v>
      </c>
      <c r="E8" s="25">
        <v>0</v>
      </c>
      <c r="F8" s="25">
        <v>6696431908</v>
      </c>
      <c r="G8" s="25">
        <v>0</v>
      </c>
      <c r="H8" s="25">
        <v>0</v>
      </c>
    </row>
    <row r="9" spans="1:8" ht="21.75" customHeight="1" x14ac:dyDescent="0.2">
      <c r="A9" s="28" t="s">
        <v>321</v>
      </c>
      <c r="B9" s="28"/>
      <c r="D9" s="25">
        <v>61873788673</v>
      </c>
      <c r="E9" s="25">
        <v>0</v>
      </c>
      <c r="F9" s="25">
        <v>509633835880</v>
      </c>
      <c r="G9" s="25">
        <v>0</v>
      </c>
    </row>
    <row r="10" spans="1:8" ht="21.75" customHeight="1" x14ac:dyDescent="0.2">
      <c r="A10" s="28" t="s">
        <v>322</v>
      </c>
      <c r="B10" s="28"/>
      <c r="D10" s="25">
        <v>167956982360</v>
      </c>
      <c r="E10" s="25">
        <v>0</v>
      </c>
      <c r="F10" s="25">
        <v>839932331000</v>
      </c>
    </row>
    <row r="11" spans="1:8" ht="21.75" customHeight="1" x14ac:dyDescent="0.2">
      <c r="A11" s="28" t="s">
        <v>323</v>
      </c>
      <c r="B11" s="28"/>
      <c r="D11" s="25">
        <v>192171227569</v>
      </c>
      <c r="E11" s="25">
        <v>0</v>
      </c>
      <c r="F11" s="25">
        <v>244143124977</v>
      </c>
    </row>
    <row r="12" spans="1:8" ht="21.75" customHeight="1" x14ac:dyDescent="0.2">
      <c r="A12" s="30" t="s">
        <v>324</v>
      </c>
      <c r="B12" s="30"/>
      <c r="D12" s="31">
        <v>363308404528</v>
      </c>
      <c r="E12" s="31">
        <v>0</v>
      </c>
      <c r="F12" s="31">
        <v>1381435008251</v>
      </c>
    </row>
    <row r="13" spans="1:8" ht="21.75" customHeight="1" x14ac:dyDescent="0.2">
      <c r="A13" s="28" t="s">
        <v>331</v>
      </c>
      <c r="B13" s="28"/>
      <c r="D13" s="25">
        <v>86050</v>
      </c>
      <c r="E13" s="25">
        <v>0</v>
      </c>
      <c r="F13" s="25">
        <v>26551299190</v>
      </c>
      <c r="G13" s="25">
        <v>0</v>
      </c>
    </row>
    <row r="14" spans="1:8" ht="21.75" customHeight="1" x14ac:dyDescent="0.2">
      <c r="A14" s="28" t="s">
        <v>325</v>
      </c>
      <c r="B14" s="28"/>
      <c r="D14" s="25">
        <v>152101195485</v>
      </c>
      <c r="E14" s="25">
        <v>0</v>
      </c>
      <c r="F14" s="25">
        <v>311686013279</v>
      </c>
    </row>
    <row r="15" spans="1:8" ht="21.75" customHeight="1" x14ac:dyDescent="0.2">
      <c r="A15" s="28" t="s">
        <v>326</v>
      </c>
      <c r="B15" s="28"/>
      <c r="D15" s="25">
        <v>65374</v>
      </c>
      <c r="F15" s="25">
        <v>416713</v>
      </c>
    </row>
    <row r="16" spans="1:8" ht="21.75" customHeight="1" x14ac:dyDescent="0.2">
      <c r="A16" s="28" t="s">
        <v>329</v>
      </c>
      <c r="B16" s="28"/>
      <c r="D16" s="25">
        <v>54413</v>
      </c>
      <c r="F16" s="25">
        <v>7747204</v>
      </c>
    </row>
    <row r="17" spans="1:6" ht="21.75" customHeight="1" x14ac:dyDescent="0.2">
      <c r="A17" s="28" t="s">
        <v>330</v>
      </c>
      <c r="B17" s="28"/>
      <c r="D17" s="25">
        <v>37299</v>
      </c>
      <c r="F17" s="25">
        <v>238744</v>
      </c>
    </row>
    <row r="18" spans="1:6" ht="21.75" customHeight="1" thickBot="1" x14ac:dyDescent="0.25">
      <c r="A18" s="81" t="s">
        <v>75</v>
      </c>
      <c r="B18" s="81"/>
      <c r="D18" s="16">
        <f>SUM(D8:D17)</f>
        <v>937412040347</v>
      </c>
      <c r="E18" s="27">
        <f t="shared" ref="E18:F18" si="0">SUM(E8:E17)</f>
        <v>0</v>
      </c>
      <c r="F18" s="27">
        <f t="shared" si="0"/>
        <v>3320086447146</v>
      </c>
    </row>
    <row r="19" spans="1:6" ht="13.5" thickTop="1" x14ac:dyDescent="0.2"/>
  </sheetData>
  <mergeCells count="6">
    <mergeCell ref="A18:B18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F11"/>
  <sheetViews>
    <sheetView rightToLeft="1" view="pageBreakPreview" zoomScale="60" zoomScaleNormal="100" workbookViewId="0">
      <selection activeCell="C16" sqref="C16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75" t="s">
        <v>0</v>
      </c>
      <c r="B1" s="75"/>
      <c r="C1" s="75"/>
      <c r="D1" s="75"/>
      <c r="E1" s="75"/>
      <c r="F1" s="75"/>
    </row>
    <row r="2" spans="1:6" ht="21.75" customHeight="1" x14ac:dyDescent="0.2">
      <c r="A2" s="75" t="s">
        <v>224</v>
      </c>
      <c r="B2" s="75"/>
      <c r="C2" s="75"/>
      <c r="D2" s="75"/>
      <c r="E2" s="75"/>
      <c r="F2" s="75"/>
    </row>
    <row r="3" spans="1:6" ht="21.75" customHeight="1" x14ac:dyDescent="0.2">
      <c r="A3" s="75" t="s">
        <v>2</v>
      </c>
      <c r="B3" s="75"/>
      <c r="C3" s="75"/>
      <c r="D3" s="75"/>
      <c r="E3" s="75"/>
      <c r="F3" s="75"/>
    </row>
    <row r="4" spans="1:6" ht="14.45" customHeight="1" x14ac:dyDescent="0.2"/>
    <row r="5" spans="1:6" ht="29.1" customHeight="1" x14ac:dyDescent="0.2">
      <c r="A5" s="1" t="s">
        <v>283</v>
      </c>
      <c r="B5" s="86" t="s">
        <v>239</v>
      </c>
      <c r="C5" s="86"/>
      <c r="D5" s="86"/>
      <c r="E5" s="86"/>
      <c r="F5" s="86"/>
    </row>
    <row r="6" spans="1:6" ht="14.45" customHeight="1" x14ac:dyDescent="0.2">
      <c r="D6" s="2" t="s">
        <v>243</v>
      </c>
      <c r="F6" s="2" t="s">
        <v>9</v>
      </c>
    </row>
    <row r="7" spans="1:6" ht="14.45" customHeight="1" x14ac:dyDescent="0.2">
      <c r="A7" s="83" t="s">
        <v>239</v>
      </c>
      <c r="B7" s="83"/>
      <c r="D7" s="4" t="s">
        <v>221</v>
      </c>
      <c r="F7" s="4" t="s">
        <v>221</v>
      </c>
    </row>
    <row r="8" spans="1:6" ht="21.75" customHeight="1" x14ac:dyDescent="0.2">
      <c r="A8" s="84" t="s">
        <v>239</v>
      </c>
      <c r="B8" s="84"/>
      <c r="D8" s="6">
        <v>0</v>
      </c>
      <c r="F8" s="6">
        <v>453499002</v>
      </c>
    </row>
    <row r="9" spans="1:6" ht="21.75" customHeight="1" x14ac:dyDescent="0.2">
      <c r="A9" s="77" t="s">
        <v>284</v>
      </c>
      <c r="B9" s="77"/>
      <c r="D9" s="9">
        <v>0</v>
      </c>
      <c r="F9" s="9">
        <v>1753142158</v>
      </c>
    </row>
    <row r="10" spans="1:6" ht="21.75" customHeight="1" x14ac:dyDescent="0.2">
      <c r="A10" s="79" t="s">
        <v>285</v>
      </c>
      <c r="B10" s="79"/>
      <c r="D10" s="13">
        <v>-536133043</v>
      </c>
      <c r="F10" s="13">
        <v>0</v>
      </c>
    </row>
    <row r="11" spans="1:6" ht="21.75" customHeight="1" x14ac:dyDescent="0.2">
      <c r="A11" s="81" t="s">
        <v>75</v>
      </c>
      <c r="B11" s="81"/>
      <c r="D11" s="16">
        <v>-536133043</v>
      </c>
      <c r="F11" s="16">
        <v>2206641160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S25"/>
  <sheetViews>
    <sheetView rightToLeft="1" view="pageBreakPreview" zoomScale="60" zoomScaleNormal="100" workbookViewId="0">
      <selection activeCell="S7" sqref="S7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5.140625" bestFit="1" customWidth="1"/>
    <col min="10" max="10" width="1.28515625" customWidth="1"/>
    <col min="11" max="11" width="13.28515625" bestFit="1" customWidth="1"/>
    <col min="12" max="12" width="1.28515625" customWidth="1"/>
    <col min="13" max="13" width="15.5703125" customWidth="1"/>
    <col min="14" max="14" width="1.28515625" customWidth="1"/>
    <col min="15" max="15" width="16.28515625" bestFit="1" customWidth="1"/>
    <col min="16" max="16" width="1.28515625" customWidth="1"/>
    <col min="17" max="17" width="14.85546875" bestFit="1" customWidth="1"/>
    <col min="18" max="18" width="1.28515625" customWidth="1"/>
    <col min="19" max="19" width="17.28515625" customWidth="1"/>
    <col min="20" max="20" width="2.140625" customWidth="1"/>
  </cols>
  <sheetData>
    <row r="1" spans="1:19" ht="29.1" customHeight="1" x14ac:dyDescent="0.2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</row>
    <row r="2" spans="1:19" ht="21.75" customHeight="1" x14ac:dyDescent="0.2">
      <c r="A2" s="75" t="s">
        <v>224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</row>
    <row r="3" spans="1:19" ht="21.75" customHeight="1" x14ac:dyDescent="0.2">
      <c r="A3" s="75" t="s">
        <v>2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</row>
    <row r="4" spans="1:19" ht="14.45" customHeight="1" x14ac:dyDescent="0.2"/>
    <row r="5" spans="1:19" ht="14.45" customHeight="1" x14ac:dyDescent="0.2">
      <c r="A5" s="86" t="s">
        <v>246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</row>
    <row r="6" spans="1:19" ht="14.45" customHeight="1" x14ac:dyDescent="0.2">
      <c r="A6" s="83" t="s">
        <v>77</v>
      </c>
      <c r="C6" s="83" t="s">
        <v>286</v>
      </c>
      <c r="D6" s="83"/>
      <c r="E6" s="83"/>
      <c r="F6" s="83"/>
      <c r="G6" s="83"/>
      <c r="I6" s="83" t="s">
        <v>243</v>
      </c>
      <c r="J6" s="83"/>
      <c r="K6" s="83"/>
      <c r="L6" s="83"/>
      <c r="M6" s="83"/>
      <c r="O6" s="83" t="s">
        <v>244</v>
      </c>
      <c r="P6" s="83"/>
      <c r="Q6" s="83"/>
      <c r="R6" s="83"/>
      <c r="S6" s="83"/>
    </row>
    <row r="7" spans="1:19" ht="42" x14ac:dyDescent="0.2">
      <c r="A7" s="83"/>
      <c r="C7" s="19" t="s">
        <v>287</v>
      </c>
      <c r="D7" s="3"/>
      <c r="E7" s="19" t="s">
        <v>288</v>
      </c>
      <c r="F7" s="3"/>
      <c r="G7" s="19" t="s">
        <v>289</v>
      </c>
      <c r="I7" s="19" t="s">
        <v>290</v>
      </c>
      <c r="J7" s="3"/>
      <c r="K7" s="19" t="s">
        <v>291</v>
      </c>
      <c r="L7" s="3"/>
      <c r="M7" s="19" t="s">
        <v>292</v>
      </c>
      <c r="O7" s="19" t="s">
        <v>290</v>
      </c>
      <c r="P7" s="3"/>
      <c r="Q7" s="19" t="s">
        <v>291</v>
      </c>
      <c r="R7" s="3"/>
      <c r="S7" s="19" t="s">
        <v>292</v>
      </c>
    </row>
    <row r="8" spans="1:19" ht="21.75" customHeight="1" x14ac:dyDescent="0.2">
      <c r="A8" s="5" t="s">
        <v>43</v>
      </c>
      <c r="C8" s="5" t="s">
        <v>293</v>
      </c>
      <c r="E8" s="6">
        <v>3200000</v>
      </c>
      <c r="G8" s="6">
        <v>1840</v>
      </c>
      <c r="I8" s="6">
        <v>0</v>
      </c>
      <c r="K8" s="6">
        <v>0</v>
      </c>
      <c r="M8" s="6">
        <v>0</v>
      </c>
      <c r="O8" s="6">
        <v>5888000000</v>
      </c>
      <c r="Q8" s="6">
        <v>0</v>
      </c>
      <c r="S8" s="6">
        <v>5888000000</v>
      </c>
    </row>
    <row r="9" spans="1:19" ht="21.75" customHeight="1" x14ac:dyDescent="0.2">
      <c r="A9" s="8" t="s">
        <v>69</v>
      </c>
      <c r="C9" s="8" t="s">
        <v>294</v>
      </c>
      <c r="E9" s="9">
        <v>6522863</v>
      </c>
      <c r="G9" s="9">
        <v>450</v>
      </c>
      <c r="I9" s="9">
        <v>0</v>
      </c>
      <c r="K9" s="9">
        <v>0</v>
      </c>
      <c r="M9" s="9">
        <v>0</v>
      </c>
      <c r="O9" s="9">
        <v>2935288350</v>
      </c>
      <c r="Q9" s="9">
        <v>0</v>
      </c>
      <c r="S9" s="9">
        <v>2935288350</v>
      </c>
    </row>
    <row r="10" spans="1:19" ht="21.75" customHeight="1" x14ac:dyDescent="0.2">
      <c r="A10" s="8" t="s">
        <v>30</v>
      </c>
      <c r="C10" s="8" t="s">
        <v>295</v>
      </c>
      <c r="E10" s="9">
        <v>1000000</v>
      </c>
      <c r="G10" s="9">
        <v>6928</v>
      </c>
      <c r="I10" s="9">
        <v>0</v>
      </c>
      <c r="K10" s="9">
        <v>0</v>
      </c>
      <c r="M10" s="9">
        <v>0</v>
      </c>
      <c r="O10" s="9">
        <v>6928000000</v>
      </c>
      <c r="Q10" s="9">
        <v>56478261</v>
      </c>
      <c r="S10" s="9">
        <v>6871521739</v>
      </c>
    </row>
    <row r="11" spans="1:19" ht="21.75" customHeight="1" x14ac:dyDescent="0.2">
      <c r="A11" s="8" t="s">
        <v>21</v>
      </c>
      <c r="C11" s="8" t="s">
        <v>293</v>
      </c>
      <c r="E11" s="9">
        <v>5238672</v>
      </c>
      <c r="G11" s="9">
        <v>740</v>
      </c>
      <c r="I11" s="9">
        <v>0</v>
      </c>
      <c r="K11" s="9">
        <v>0</v>
      </c>
      <c r="M11" s="9">
        <v>0</v>
      </c>
      <c r="O11" s="9">
        <v>3876617280</v>
      </c>
      <c r="Q11" s="9">
        <v>0</v>
      </c>
      <c r="S11" s="9">
        <v>3876617280</v>
      </c>
    </row>
    <row r="12" spans="1:19" ht="21.75" customHeight="1" x14ac:dyDescent="0.2">
      <c r="A12" s="8" t="s">
        <v>20</v>
      </c>
      <c r="C12" s="8" t="s">
        <v>294</v>
      </c>
      <c r="E12" s="9">
        <v>112475463</v>
      </c>
      <c r="G12" s="9">
        <v>46</v>
      </c>
      <c r="I12" s="9">
        <v>0</v>
      </c>
      <c r="K12" s="9">
        <v>0</v>
      </c>
      <c r="M12" s="9">
        <v>0</v>
      </c>
      <c r="O12" s="9">
        <v>5173871298</v>
      </c>
      <c r="Q12" s="9">
        <v>0</v>
      </c>
      <c r="S12" s="9">
        <v>5173871298</v>
      </c>
    </row>
    <row r="13" spans="1:19" ht="21.75" customHeight="1" x14ac:dyDescent="0.2">
      <c r="A13" s="8" t="s">
        <v>22</v>
      </c>
      <c r="C13" s="8" t="s">
        <v>296</v>
      </c>
      <c r="E13" s="9">
        <v>6700000</v>
      </c>
      <c r="G13" s="9">
        <v>1189</v>
      </c>
      <c r="I13" s="9">
        <v>0</v>
      </c>
      <c r="K13" s="9">
        <v>0</v>
      </c>
      <c r="M13" s="9">
        <v>0</v>
      </c>
      <c r="O13" s="9">
        <v>7966300000</v>
      </c>
      <c r="Q13" s="9">
        <v>955571851</v>
      </c>
      <c r="S13" s="9">
        <v>7010728149</v>
      </c>
    </row>
    <row r="14" spans="1:19" ht="21.75" customHeight="1" x14ac:dyDescent="0.2">
      <c r="A14" s="8" t="s">
        <v>63</v>
      </c>
      <c r="C14" s="8" t="s">
        <v>297</v>
      </c>
      <c r="E14" s="9">
        <v>3000000</v>
      </c>
      <c r="G14" s="9">
        <v>600</v>
      </c>
      <c r="I14" s="9">
        <v>1800000000</v>
      </c>
      <c r="K14" s="9">
        <v>18305085</v>
      </c>
      <c r="M14" s="9">
        <v>1781694915</v>
      </c>
      <c r="O14" s="9">
        <v>1800000000</v>
      </c>
      <c r="Q14" s="9">
        <v>18305085</v>
      </c>
      <c r="S14" s="9">
        <v>1781694915</v>
      </c>
    </row>
    <row r="15" spans="1:19" ht="21.75" customHeight="1" x14ac:dyDescent="0.2">
      <c r="A15" s="8" t="s">
        <v>36</v>
      </c>
      <c r="C15" s="8" t="s">
        <v>298</v>
      </c>
      <c r="E15" s="9">
        <v>800000</v>
      </c>
      <c r="G15" s="9">
        <v>3100</v>
      </c>
      <c r="I15" s="9">
        <v>2480000000</v>
      </c>
      <c r="K15" s="9">
        <v>41750842</v>
      </c>
      <c r="M15" s="9">
        <v>2438249158</v>
      </c>
      <c r="O15" s="9">
        <v>2480000000</v>
      </c>
      <c r="Q15" s="9">
        <v>41750842</v>
      </c>
      <c r="S15" s="9">
        <v>2438249158</v>
      </c>
    </row>
    <row r="16" spans="1:19" ht="21.75" customHeight="1" x14ac:dyDescent="0.2">
      <c r="A16" s="8" t="s">
        <v>31</v>
      </c>
      <c r="C16" s="8" t="s">
        <v>299</v>
      </c>
      <c r="E16" s="9">
        <v>3751000</v>
      </c>
      <c r="G16" s="9">
        <v>487</v>
      </c>
      <c r="I16" s="9">
        <v>0</v>
      </c>
      <c r="K16" s="9">
        <v>0</v>
      </c>
      <c r="M16" s="9">
        <v>0</v>
      </c>
      <c r="O16" s="9">
        <v>1826737000</v>
      </c>
      <c r="Q16" s="9">
        <v>24685635</v>
      </c>
      <c r="S16" s="9">
        <v>1802051365</v>
      </c>
    </row>
    <row r="17" spans="1:19" ht="21.75" customHeight="1" x14ac:dyDescent="0.2">
      <c r="A17" s="8" t="s">
        <v>66</v>
      </c>
      <c r="C17" s="8" t="s">
        <v>295</v>
      </c>
      <c r="E17" s="9">
        <v>303003995</v>
      </c>
      <c r="G17" s="9">
        <v>93</v>
      </c>
      <c r="I17" s="9">
        <v>0</v>
      </c>
      <c r="K17" s="9">
        <v>0</v>
      </c>
      <c r="M17" s="9">
        <v>0</v>
      </c>
      <c r="O17" s="9">
        <v>28179371535</v>
      </c>
      <c r="Q17" s="9">
        <v>0</v>
      </c>
      <c r="S17" s="9">
        <v>28179371535</v>
      </c>
    </row>
    <row r="18" spans="1:19" ht="21.75" customHeight="1" x14ac:dyDescent="0.2">
      <c r="A18" s="8" t="s">
        <v>23</v>
      </c>
      <c r="C18" s="8" t="s">
        <v>300</v>
      </c>
      <c r="E18" s="9">
        <v>13760101</v>
      </c>
      <c r="G18" s="9">
        <v>480</v>
      </c>
      <c r="I18" s="9">
        <v>0</v>
      </c>
      <c r="K18" s="9">
        <v>0</v>
      </c>
      <c r="M18" s="9">
        <v>0</v>
      </c>
      <c r="O18" s="9">
        <v>6604848480</v>
      </c>
      <c r="Q18" s="9">
        <v>150311143</v>
      </c>
      <c r="S18" s="9">
        <v>6454537337</v>
      </c>
    </row>
    <row r="19" spans="1:19" ht="21.75" customHeight="1" x14ac:dyDescent="0.2">
      <c r="A19" s="8" t="s">
        <v>29</v>
      </c>
      <c r="C19" s="8" t="s">
        <v>296</v>
      </c>
      <c r="E19" s="9">
        <v>587904</v>
      </c>
      <c r="G19" s="9">
        <v>3850</v>
      </c>
      <c r="I19" s="9">
        <v>0</v>
      </c>
      <c r="K19" s="9">
        <v>0</v>
      </c>
      <c r="M19" s="9">
        <v>0</v>
      </c>
      <c r="O19" s="9">
        <v>2263430400</v>
      </c>
      <c r="Q19" s="9">
        <v>0</v>
      </c>
      <c r="S19" s="9">
        <v>2263430400</v>
      </c>
    </row>
    <row r="20" spans="1:19" ht="21.75" customHeight="1" x14ac:dyDescent="0.2">
      <c r="A20" s="8" t="s">
        <v>26</v>
      </c>
      <c r="C20" s="8" t="s">
        <v>301</v>
      </c>
      <c r="E20" s="9">
        <v>980000</v>
      </c>
      <c r="G20" s="9">
        <v>6000</v>
      </c>
      <c r="I20" s="9">
        <v>0</v>
      </c>
      <c r="K20" s="9">
        <v>0</v>
      </c>
      <c r="M20" s="9">
        <v>0</v>
      </c>
      <c r="O20" s="9">
        <v>5880000000</v>
      </c>
      <c r="Q20" s="9">
        <v>28057260</v>
      </c>
      <c r="S20" s="9">
        <v>5851942740</v>
      </c>
    </row>
    <row r="21" spans="1:19" ht="21.75" customHeight="1" x14ac:dyDescent="0.2">
      <c r="A21" s="8" t="s">
        <v>64</v>
      </c>
      <c r="C21" s="8" t="s">
        <v>293</v>
      </c>
      <c r="E21" s="9">
        <v>5872208</v>
      </c>
      <c r="G21" s="9">
        <v>800</v>
      </c>
      <c r="I21" s="9">
        <v>0</v>
      </c>
      <c r="K21" s="9">
        <v>0</v>
      </c>
      <c r="M21" s="9">
        <v>0</v>
      </c>
      <c r="O21" s="9">
        <v>4697766400</v>
      </c>
      <c r="Q21" s="9">
        <v>185438147</v>
      </c>
      <c r="S21" s="9">
        <v>4512328253</v>
      </c>
    </row>
    <row r="22" spans="1:19" ht="21.75" customHeight="1" x14ac:dyDescent="0.2">
      <c r="A22" s="8" t="s">
        <v>67</v>
      </c>
      <c r="C22" s="8" t="s">
        <v>9</v>
      </c>
      <c r="E22" s="9">
        <v>1466666</v>
      </c>
      <c r="G22" s="9">
        <v>550</v>
      </c>
      <c r="I22" s="9">
        <v>806666300</v>
      </c>
      <c r="K22" s="9">
        <v>46838688</v>
      </c>
      <c r="M22" s="9">
        <v>759827612</v>
      </c>
      <c r="O22" s="9">
        <v>806666300</v>
      </c>
      <c r="Q22" s="9">
        <v>46838688</v>
      </c>
      <c r="S22" s="9">
        <v>759827612</v>
      </c>
    </row>
    <row r="23" spans="1:19" ht="21.75" customHeight="1" x14ac:dyDescent="0.2">
      <c r="A23" s="8" t="s">
        <v>254</v>
      </c>
      <c r="C23" s="8" t="s">
        <v>293</v>
      </c>
      <c r="E23" s="9">
        <v>1675000</v>
      </c>
      <c r="G23" s="9">
        <v>170</v>
      </c>
      <c r="I23" s="9">
        <v>0</v>
      </c>
      <c r="K23" s="9">
        <v>0</v>
      </c>
      <c r="M23" s="9">
        <v>0</v>
      </c>
      <c r="O23" s="9">
        <v>284750000</v>
      </c>
      <c r="Q23" s="9">
        <v>10337459</v>
      </c>
      <c r="S23" s="9">
        <v>274412541</v>
      </c>
    </row>
    <row r="24" spans="1:19" ht="21.75" customHeight="1" x14ac:dyDescent="0.2">
      <c r="A24" s="11" t="s">
        <v>71</v>
      </c>
      <c r="C24" s="11" t="s">
        <v>9</v>
      </c>
      <c r="E24" s="13">
        <v>200000</v>
      </c>
      <c r="G24" s="13">
        <v>610</v>
      </c>
      <c r="I24" s="13">
        <v>122000000</v>
      </c>
      <c r="K24" s="13">
        <v>2376091</v>
      </c>
      <c r="M24" s="13">
        <v>119623909</v>
      </c>
      <c r="O24" s="13">
        <v>122000000</v>
      </c>
      <c r="Q24" s="13">
        <v>2376091</v>
      </c>
      <c r="S24" s="13">
        <v>119623909</v>
      </c>
    </row>
    <row r="25" spans="1:19" ht="21.75" customHeight="1" x14ac:dyDescent="0.2">
      <c r="A25" s="15" t="s">
        <v>75</v>
      </c>
      <c r="C25" s="16"/>
      <c r="E25" s="16"/>
      <c r="G25" s="16"/>
      <c r="I25" s="16">
        <v>5208666300</v>
      </c>
      <c r="K25" s="16">
        <v>109270706</v>
      </c>
      <c r="M25" s="16">
        <v>5099395594</v>
      </c>
      <c r="O25" s="16">
        <v>87713647043</v>
      </c>
      <c r="Q25" s="16">
        <v>1520150462</v>
      </c>
      <c r="S25" s="16">
        <v>86193496581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scale="67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6">
    <pageSetUpPr fitToPage="1"/>
  </sheetPr>
  <dimension ref="A1:T34"/>
  <sheetViews>
    <sheetView rightToLeft="1" view="pageBreakPreview" zoomScale="60" zoomScaleNormal="100" workbookViewId="0">
      <selection activeCell="T35" sqref="T35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2" bestFit="1" customWidth="1"/>
    <col min="6" max="7" width="1.28515625" customWidth="1"/>
    <col min="8" max="8" width="19.85546875" bestFit="1" customWidth="1"/>
    <col min="9" max="9" width="1.28515625" customWidth="1"/>
    <col min="10" max="10" width="17.28515625" bestFit="1" customWidth="1"/>
    <col min="11" max="11" width="1.28515625" customWidth="1"/>
    <col min="12" max="12" width="11.85546875" bestFit="1" customWidth="1"/>
    <col min="13" max="13" width="1.28515625" customWidth="1"/>
    <col min="14" max="14" width="17.28515625" bestFit="1" customWidth="1"/>
    <col min="15" max="15" width="1.28515625" customWidth="1"/>
    <col min="16" max="16" width="19.140625" bestFit="1" customWidth="1"/>
    <col min="17" max="17" width="1.28515625" customWidth="1"/>
    <col min="18" max="18" width="11.85546875" bestFit="1" customWidth="1"/>
    <col min="19" max="19" width="1.28515625" customWidth="1"/>
    <col min="20" max="20" width="19.140625" bestFit="1" customWidth="1"/>
    <col min="21" max="21" width="0.28515625" customWidth="1"/>
  </cols>
  <sheetData>
    <row r="1" spans="1:20" ht="29.1" customHeight="1" x14ac:dyDescent="0.2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</row>
    <row r="2" spans="1:20" ht="21.75" customHeight="1" x14ac:dyDescent="0.2">
      <c r="A2" s="75" t="s">
        <v>224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</row>
    <row r="3" spans="1:20" ht="21.75" customHeight="1" x14ac:dyDescent="0.2">
      <c r="A3" s="75" t="s">
        <v>2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</row>
    <row r="4" spans="1:20" ht="14.45" customHeight="1" x14ac:dyDescent="0.2"/>
    <row r="5" spans="1:20" ht="14.45" customHeight="1" x14ac:dyDescent="0.2">
      <c r="A5" s="86" t="s">
        <v>302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</row>
    <row r="6" spans="1:20" ht="14.45" customHeight="1" x14ac:dyDescent="0.2">
      <c r="A6" s="83" t="s">
        <v>227</v>
      </c>
      <c r="J6" s="83" t="s">
        <v>243</v>
      </c>
      <c r="K6" s="83"/>
      <c r="L6" s="83"/>
      <c r="M6" s="83"/>
      <c r="N6" s="83"/>
      <c r="P6" s="83" t="s">
        <v>244</v>
      </c>
      <c r="Q6" s="83"/>
      <c r="R6" s="83"/>
      <c r="S6" s="83"/>
      <c r="T6" s="83"/>
    </row>
    <row r="7" spans="1:20" ht="29.1" customHeight="1" x14ac:dyDescent="0.2">
      <c r="A7" s="83"/>
      <c r="C7" s="18" t="s">
        <v>303</v>
      </c>
      <c r="E7" s="100" t="s">
        <v>124</v>
      </c>
      <c r="F7" s="100"/>
      <c r="H7" s="18" t="s">
        <v>304</v>
      </c>
      <c r="J7" s="19" t="s">
        <v>305</v>
      </c>
      <c r="K7" s="3"/>
      <c r="L7" s="19" t="s">
        <v>291</v>
      </c>
      <c r="M7" s="3"/>
      <c r="N7" s="19" t="s">
        <v>306</v>
      </c>
      <c r="P7" s="19" t="s">
        <v>305</v>
      </c>
      <c r="Q7" s="3"/>
      <c r="R7" s="19" t="s">
        <v>291</v>
      </c>
      <c r="S7" s="3"/>
      <c r="T7" s="19" t="s">
        <v>306</v>
      </c>
    </row>
    <row r="8" spans="1:20" ht="21.75" customHeight="1" x14ac:dyDescent="0.2">
      <c r="A8" s="5" t="s">
        <v>193</v>
      </c>
      <c r="C8" s="3"/>
      <c r="E8" s="5" t="s">
        <v>196</v>
      </c>
      <c r="F8" s="3"/>
      <c r="H8" s="20">
        <v>23</v>
      </c>
      <c r="J8" s="6">
        <v>31548723282</v>
      </c>
      <c r="L8" s="6">
        <v>0</v>
      </c>
      <c r="N8" s="6">
        <v>31548723282</v>
      </c>
      <c r="P8" s="6">
        <v>31548723282</v>
      </c>
      <c r="R8" s="6">
        <v>0</v>
      </c>
      <c r="T8" s="6">
        <v>31548723282</v>
      </c>
    </row>
    <row r="9" spans="1:20" ht="21.75" customHeight="1" x14ac:dyDescent="0.2">
      <c r="A9" s="8" t="s">
        <v>145</v>
      </c>
      <c r="E9" s="8" t="s">
        <v>147</v>
      </c>
      <c r="H9" s="21">
        <v>23</v>
      </c>
      <c r="J9" s="9">
        <v>96874295304</v>
      </c>
      <c r="L9" s="9">
        <v>0</v>
      </c>
      <c r="N9" s="9">
        <v>96874295304</v>
      </c>
      <c r="P9" s="9">
        <v>123181268104</v>
      </c>
      <c r="R9" s="9">
        <v>0</v>
      </c>
      <c r="T9" s="9">
        <v>123181268104</v>
      </c>
    </row>
    <row r="10" spans="1:20" ht="21.75" customHeight="1" x14ac:dyDescent="0.2">
      <c r="A10" s="8" t="s">
        <v>184</v>
      </c>
      <c r="E10" s="8" t="s">
        <v>186</v>
      </c>
      <c r="H10" s="21">
        <v>23</v>
      </c>
      <c r="J10" s="9">
        <v>94027070280</v>
      </c>
      <c r="L10" s="9">
        <v>0</v>
      </c>
      <c r="N10" s="9">
        <v>94027070280</v>
      </c>
      <c r="P10" s="9">
        <v>105868131200</v>
      </c>
      <c r="R10" s="9">
        <v>0</v>
      </c>
      <c r="T10" s="9">
        <v>105868131200</v>
      </c>
    </row>
    <row r="11" spans="1:20" ht="21.75" customHeight="1" x14ac:dyDescent="0.2">
      <c r="A11" s="8" t="s">
        <v>139</v>
      </c>
      <c r="E11" s="8" t="s">
        <v>141</v>
      </c>
      <c r="H11" s="21">
        <v>23</v>
      </c>
      <c r="J11" s="9">
        <v>56939695904</v>
      </c>
      <c r="L11" s="9">
        <v>0</v>
      </c>
      <c r="N11" s="9">
        <v>56939695904</v>
      </c>
      <c r="P11" s="9">
        <v>117648931560</v>
      </c>
      <c r="R11" s="9">
        <v>0</v>
      </c>
      <c r="T11" s="9">
        <v>117648931560</v>
      </c>
    </row>
    <row r="12" spans="1:20" ht="21.75" customHeight="1" x14ac:dyDescent="0.2">
      <c r="A12" s="8" t="s">
        <v>133</v>
      </c>
      <c r="E12" s="8" t="s">
        <v>135</v>
      </c>
      <c r="H12" s="21">
        <v>23</v>
      </c>
      <c r="J12" s="9">
        <v>28261466841</v>
      </c>
      <c r="L12" s="9">
        <v>0</v>
      </c>
      <c r="N12" s="9">
        <v>28261466841</v>
      </c>
      <c r="P12" s="9">
        <v>132691045710</v>
      </c>
      <c r="R12" s="9">
        <v>0</v>
      </c>
      <c r="T12" s="9">
        <v>132691045710</v>
      </c>
    </row>
    <row r="13" spans="1:20" ht="21.75" customHeight="1" x14ac:dyDescent="0.2">
      <c r="A13" s="8" t="s">
        <v>187</v>
      </c>
      <c r="E13" s="8" t="s">
        <v>189</v>
      </c>
      <c r="H13" s="21">
        <v>23</v>
      </c>
      <c r="J13" s="9">
        <v>14500650138</v>
      </c>
      <c r="L13" s="9">
        <v>0</v>
      </c>
      <c r="N13" s="9">
        <v>14500650138</v>
      </c>
      <c r="P13" s="9">
        <v>27371931621</v>
      </c>
      <c r="R13" s="9">
        <v>0</v>
      </c>
      <c r="T13" s="9">
        <v>27371931621</v>
      </c>
    </row>
    <row r="14" spans="1:20" ht="21.75" customHeight="1" x14ac:dyDescent="0.2">
      <c r="A14" s="8" t="s">
        <v>136</v>
      </c>
      <c r="E14" s="8" t="s">
        <v>138</v>
      </c>
      <c r="H14" s="21">
        <v>23</v>
      </c>
      <c r="J14" s="9">
        <v>56938166989</v>
      </c>
      <c r="L14" s="9">
        <v>0</v>
      </c>
      <c r="N14" s="9">
        <v>56938166989</v>
      </c>
      <c r="P14" s="9">
        <v>319950213634</v>
      </c>
      <c r="R14" s="9">
        <v>0</v>
      </c>
      <c r="T14" s="9">
        <v>319950213634</v>
      </c>
    </row>
    <row r="15" spans="1:20" ht="21.75" customHeight="1" x14ac:dyDescent="0.2">
      <c r="A15" s="8" t="s">
        <v>181</v>
      </c>
      <c r="E15" s="8" t="s">
        <v>183</v>
      </c>
      <c r="H15" s="21">
        <v>23</v>
      </c>
      <c r="J15" s="9">
        <v>46213556587</v>
      </c>
      <c r="L15" s="9">
        <v>0</v>
      </c>
      <c r="N15" s="9">
        <v>46213556587</v>
      </c>
      <c r="P15" s="9">
        <v>91519082259</v>
      </c>
      <c r="R15" s="9">
        <v>0</v>
      </c>
      <c r="T15" s="9">
        <v>91519082259</v>
      </c>
    </row>
    <row r="16" spans="1:20" ht="21.75" customHeight="1" x14ac:dyDescent="0.2">
      <c r="A16" s="8" t="s">
        <v>178</v>
      </c>
      <c r="E16" s="8" t="s">
        <v>180</v>
      </c>
      <c r="H16" s="21">
        <v>23</v>
      </c>
      <c r="J16" s="9">
        <v>24897482155</v>
      </c>
      <c r="L16" s="9">
        <v>0</v>
      </c>
      <c r="N16" s="9">
        <v>24897482155</v>
      </c>
      <c r="P16" s="9">
        <v>51573657150</v>
      </c>
      <c r="R16" s="9">
        <v>0</v>
      </c>
      <c r="T16" s="9">
        <v>51573657150</v>
      </c>
    </row>
    <row r="17" spans="1:20" ht="21.75" customHeight="1" x14ac:dyDescent="0.2">
      <c r="A17" s="8" t="s">
        <v>175</v>
      </c>
      <c r="E17" s="8" t="s">
        <v>177</v>
      </c>
      <c r="H17" s="21">
        <v>23</v>
      </c>
      <c r="J17" s="9">
        <v>39432720982</v>
      </c>
      <c r="L17" s="9">
        <v>0</v>
      </c>
      <c r="N17" s="9">
        <v>39432720982</v>
      </c>
      <c r="P17" s="9">
        <v>250302959573</v>
      </c>
      <c r="R17" s="9">
        <v>0</v>
      </c>
      <c r="T17" s="9">
        <v>250302959573</v>
      </c>
    </row>
    <row r="18" spans="1:20" ht="21.75" customHeight="1" x14ac:dyDescent="0.2">
      <c r="A18" s="8" t="s">
        <v>130</v>
      </c>
      <c r="E18" s="8" t="s">
        <v>132</v>
      </c>
      <c r="H18" s="21">
        <v>26</v>
      </c>
      <c r="J18" s="9">
        <v>58872325676</v>
      </c>
      <c r="L18" s="9">
        <v>0</v>
      </c>
      <c r="N18" s="9">
        <v>58872325676</v>
      </c>
      <c r="P18" s="9">
        <v>364962426400</v>
      </c>
      <c r="R18" s="9">
        <v>0</v>
      </c>
      <c r="T18" s="9">
        <v>364962426400</v>
      </c>
    </row>
    <row r="19" spans="1:20" ht="21.75" customHeight="1" x14ac:dyDescent="0.2">
      <c r="A19" s="8" t="s">
        <v>172</v>
      </c>
      <c r="E19" s="8" t="s">
        <v>174</v>
      </c>
      <c r="H19" s="21">
        <v>23</v>
      </c>
      <c r="J19" s="9">
        <v>53242533400</v>
      </c>
      <c r="L19" s="9">
        <v>0</v>
      </c>
      <c r="N19" s="9">
        <v>53242533400</v>
      </c>
      <c r="P19" s="9">
        <v>430650099039</v>
      </c>
      <c r="R19" s="9">
        <v>0</v>
      </c>
      <c r="T19" s="9">
        <v>430650099039</v>
      </c>
    </row>
    <row r="20" spans="1:20" ht="21.75" customHeight="1" x14ac:dyDescent="0.2">
      <c r="A20" s="8" t="s">
        <v>169</v>
      </c>
      <c r="E20" s="8" t="s">
        <v>171</v>
      </c>
      <c r="H20" s="21">
        <v>23</v>
      </c>
      <c r="J20" s="9">
        <v>12213787708</v>
      </c>
      <c r="L20" s="9">
        <v>0</v>
      </c>
      <c r="N20" s="9">
        <v>12213787708</v>
      </c>
      <c r="P20" s="9">
        <v>26291638719</v>
      </c>
      <c r="R20" s="9">
        <v>0</v>
      </c>
      <c r="T20" s="9">
        <v>26291638719</v>
      </c>
    </row>
    <row r="21" spans="1:20" ht="21.75" customHeight="1" x14ac:dyDescent="0.2">
      <c r="A21" s="8" t="s">
        <v>166</v>
      </c>
      <c r="E21" s="8" t="s">
        <v>168</v>
      </c>
      <c r="H21" s="21">
        <v>23</v>
      </c>
      <c r="J21" s="9">
        <v>29472954560</v>
      </c>
      <c r="L21" s="9">
        <v>0</v>
      </c>
      <c r="N21" s="9">
        <v>29472954560</v>
      </c>
      <c r="P21" s="9">
        <v>164083142300</v>
      </c>
      <c r="R21" s="9">
        <v>0</v>
      </c>
      <c r="T21" s="9">
        <v>164083142300</v>
      </c>
    </row>
    <row r="22" spans="1:20" ht="21.75" customHeight="1" x14ac:dyDescent="0.2">
      <c r="A22" s="8" t="s">
        <v>163</v>
      </c>
      <c r="E22" s="8" t="s">
        <v>165</v>
      </c>
      <c r="H22" s="21">
        <v>23</v>
      </c>
      <c r="J22" s="9">
        <v>56935995431</v>
      </c>
      <c r="L22" s="9">
        <v>0</v>
      </c>
      <c r="N22" s="9">
        <v>56935995431</v>
      </c>
      <c r="P22" s="9">
        <v>314443812635</v>
      </c>
      <c r="R22" s="9">
        <v>0</v>
      </c>
      <c r="T22" s="9">
        <v>314443812635</v>
      </c>
    </row>
    <row r="23" spans="1:20" ht="21.75" customHeight="1" x14ac:dyDescent="0.2">
      <c r="A23" s="8" t="s">
        <v>160</v>
      </c>
      <c r="E23" s="8" t="s">
        <v>162</v>
      </c>
      <c r="H23" s="21">
        <v>23</v>
      </c>
      <c r="J23" s="9">
        <v>22324644273</v>
      </c>
      <c r="L23" s="9">
        <v>0</v>
      </c>
      <c r="N23" s="9">
        <v>22324644273</v>
      </c>
      <c r="P23" s="9">
        <v>126343980808</v>
      </c>
      <c r="R23" s="9">
        <v>0</v>
      </c>
      <c r="T23" s="9">
        <v>126343980808</v>
      </c>
    </row>
    <row r="24" spans="1:20" ht="21.75" customHeight="1" x14ac:dyDescent="0.2">
      <c r="A24" s="8" t="s">
        <v>190</v>
      </c>
      <c r="E24" s="8" t="s">
        <v>192</v>
      </c>
      <c r="H24" s="21">
        <v>23</v>
      </c>
      <c r="J24" s="9">
        <v>426100427</v>
      </c>
      <c r="L24" s="9">
        <v>0</v>
      </c>
      <c r="N24" s="9">
        <v>426100427</v>
      </c>
      <c r="P24" s="9">
        <v>426100427</v>
      </c>
      <c r="R24" s="9">
        <v>0</v>
      </c>
      <c r="T24" s="9">
        <v>426100427</v>
      </c>
    </row>
    <row r="25" spans="1:20" ht="21.75" customHeight="1" x14ac:dyDescent="0.2">
      <c r="A25" s="8" t="s">
        <v>157</v>
      </c>
      <c r="E25" s="8" t="s">
        <v>159</v>
      </c>
      <c r="H25" s="21">
        <v>23</v>
      </c>
      <c r="J25" s="9">
        <v>3851795659</v>
      </c>
      <c r="L25" s="9">
        <v>0</v>
      </c>
      <c r="N25" s="9">
        <v>3851795659</v>
      </c>
      <c r="P25" s="9">
        <v>24482205804</v>
      </c>
      <c r="R25" s="9">
        <v>0</v>
      </c>
      <c r="T25" s="9">
        <v>24482205804</v>
      </c>
    </row>
    <row r="26" spans="1:20" ht="21.75" customHeight="1" x14ac:dyDescent="0.2">
      <c r="A26" s="8" t="s">
        <v>148</v>
      </c>
      <c r="E26" s="8" t="s">
        <v>150</v>
      </c>
      <c r="H26" s="21">
        <v>23</v>
      </c>
      <c r="J26" s="9">
        <v>29540027560</v>
      </c>
      <c r="L26" s="9">
        <v>0</v>
      </c>
      <c r="N26" s="9">
        <v>29540027560</v>
      </c>
      <c r="P26" s="9">
        <v>175100604636</v>
      </c>
      <c r="R26" s="9">
        <v>0</v>
      </c>
      <c r="T26" s="9">
        <v>175100604636</v>
      </c>
    </row>
    <row r="27" spans="1:20" ht="21.75" customHeight="1" x14ac:dyDescent="0.2">
      <c r="A27" s="8" t="s">
        <v>154</v>
      </c>
      <c r="E27" s="8" t="s">
        <v>156</v>
      </c>
      <c r="H27" s="21">
        <v>23</v>
      </c>
      <c r="J27" s="9">
        <v>13020961186</v>
      </c>
      <c r="L27" s="9">
        <v>0</v>
      </c>
      <c r="N27" s="9">
        <v>13020961186</v>
      </c>
      <c r="P27" s="9">
        <v>68454584730</v>
      </c>
      <c r="R27" s="9">
        <v>0</v>
      </c>
      <c r="T27" s="9">
        <v>68454584730</v>
      </c>
    </row>
    <row r="28" spans="1:20" ht="21.75" customHeight="1" x14ac:dyDescent="0.2">
      <c r="A28" s="8" t="s">
        <v>266</v>
      </c>
      <c r="E28" s="8" t="s">
        <v>307</v>
      </c>
      <c r="H28" s="21">
        <v>23</v>
      </c>
      <c r="J28" s="9">
        <v>0</v>
      </c>
      <c r="L28" s="9">
        <v>0</v>
      </c>
      <c r="N28" s="9">
        <v>0</v>
      </c>
      <c r="P28" s="9">
        <v>26168537661</v>
      </c>
      <c r="R28" s="9">
        <v>0</v>
      </c>
      <c r="T28" s="9">
        <v>26168537661</v>
      </c>
    </row>
    <row r="29" spans="1:20" ht="21.75" customHeight="1" x14ac:dyDescent="0.2">
      <c r="A29" s="8" t="s">
        <v>268</v>
      </c>
      <c r="E29" s="8" t="s">
        <v>308</v>
      </c>
      <c r="H29" s="21">
        <v>23</v>
      </c>
      <c r="J29" s="9">
        <v>0</v>
      </c>
      <c r="L29" s="9">
        <v>0</v>
      </c>
      <c r="N29" s="9">
        <v>0</v>
      </c>
      <c r="P29" s="9">
        <v>13037526362</v>
      </c>
      <c r="R29" s="9">
        <v>0</v>
      </c>
      <c r="T29" s="9">
        <v>13037526362</v>
      </c>
    </row>
    <row r="30" spans="1:20" ht="21.75" customHeight="1" x14ac:dyDescent="0.2">
      <c r="A30" s="8" t="s">
        <v>142</v>
      </c>
      <c r="E30" s="8" t="s">
        <v>144</v>
      </c>
      <c r="H30" s="21">
        <v>23</v>
      </c>
      <c r="J30" s="9">
        <v>14207610925</v>
      </c>
      <c r="L30" s="9">
        <v>0</v>
      </c>
      <c r="N30" s="9">
        <v>14207610925</v>
      </c>
      <c r="P30" s="9">
        <v>84339007367</v>
      </c>
      <c r="R30" s="9">
        <v>0</v>
      </c>
      <c r="T30" s="9">
        <v>84339007367</v>
      </c>
    </row>
    <row r="31" spans="1:20" ht="21.75" customHeight="1" x14ac:dyDescent="0.2">
      <c r="A31" s="8" t="s">
        <v>151</v>
      </c>
      <c r="E31" s="8" t="s">
        <v>153</v>
      </c>
      <c r="H31" s="21">
        <v>18</v>
      </c>
      <c r="J31" s="9">
        <v>31948220851</v>
      </c>
      <c r="L31" s="9">
        <v>0</v>
      </c>
      <c r="N31" s="9">
        <v>31948220851</v>
      </c>
      <c r="P31" s="9">
        <v>145640707234</v>
      </c>
      <c r="R31" s="9">
        <v>0</v>
      </c>
      <c r="T31" s="9">
        <v>145640707234</v>
      </c>
    </row>
    <row r="32" spans="1:20" ht="21.75" customHeight="1" x14ac:dyDescent="0.2">
      <c r="A32" s="8" t="s">
        <v>265</v>
      </c>
      <c r="E32" s="8" t="s">
        <v>309</v>
      </c>
      <c r="H32" s="21">
        <v>19</v>
      </c>
      <c r="J32" s="9">
        <v>0</v>
      </c>
      <c r="L32" s="9">
        <v>0</v>
      </c>
      <c r="N32" s="9">
        <v>0</v>
      </c>
      <c r="P32" s="9">
        <v>751333338247</v>
      </c>
      <c r="R32" s="9">
        <v>0</v>
      </c>
      <c r="T32" s="9">
        <v>751333338247</v>
      </c>
    </row>
    <row r="33" spans="1:20" ht="21.75" customHeight="1" x14ac:dyDescent="0.2">
      <c r="A33" s="11" t="s">
        <v>267</v>
      </c>
      <c r="C33" s="12"/>
      <c r="E33" s="11" t="s">
        <v>310</v>
      </c>
      <c r="H33" s="22">
        <v>19</v>
      </c>
      <c r="J33" s="13">
        <v>0</v>
      </c>
      <c r="L33" s="13">
        <v>0</v>
      </c>
      <c r="N33" s="13">
        <v>0</v>
      </c>
      <c r="P33" s="13">
        <v>84104305419</v>
      </c>
      <c r="R33" s="13">
        <v>0</v>
      </c>
      <c r="T33" s="13">
        <v>84104305419</v>
      </c>
    </row>
    <row r="34" spans="1:20" ht="21.75" customHeight="1" x14ac:dyDescent="0.2">
      <c r="A34" s="15" t="s">
        <v>75</v>
      </c>
      <c r="C34" s="16"/>
      <c r="E34" s="16"/>
      <c r="H34" s="16"/>
      <c r="J34" s="16">
        <f>SUM(J8:J33)</f>
        <v>815690786118</v>
      </c>
      <c r="L34" s="16">
        <v>0</v>
      </c>
      <c r="N34" s="16">
        <f>SUM(N8:N33)</f>
        <v>815690786118</v>
      </c>
      <c r="P34" s="16">
        <f>SUM(P8:P33)</f>
        <v>4051517961881</v>
      </c>
      <c r="R34" s="16">
        <v>0</v>
      </c>
      <c r="T34" s="16">
        <f>SUM(T8:T33)</f>
        <v>4051517961881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scale="67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7">
    <pageSetUpPr fitToPage="1"/>
  </sheetPr>
  <dimension ref="A1:M18"/>
  <sheetViews>
    <sheetView rightToLeft="1" view="pageBreakPreview" zoomScale="60" zoomScaleNormal="100" workbookViewId="0">
      <selection activeCell="E19" sqref="E19"/>
    </sheetView>
  </sheetViews>
  <sheetFormatPr defaultRowHeight="12.75" x14ac:dyDescent="0.2"/>
  <cols>
    <col min="1" max="1" width="39" customWidth="1"/>
    <col min="2" max="2" width="1.28515625" customWidth="1"/>
    <col min="3" max="3" width="17.7109375" bestFit="1" customWidth="1"/>
    <col min="4" max="4" width="2.7109375" bestFit="1" customWidth="1"/>
    <col min="5" max="5" width="14.42578125" bestFit="1" customWidth="1"/>
    <col min="6" max="6" width="2.7109375" bestFit="1" customWidth="1"/>
    <col min="7" max="7" width="17.7109375" bestFit="1" customWidth="1"/>
    <col min="8" max="8" width="2.7109375" bestFit="1" customWidth="1"/>
    <col min="9" max="9" width="19.42578125" bestFit="1" customWidth="1"/>
    <col min="10" max="10" width="2.7109375" bestFit="1" customWidth="1"/>
    <col min="11" max="11" width="15.140625" bestFit="1" customWidth="1"/>
    <col min="12" max="12" width="2.7109375" bestFit="1" customWidth="1"/>
    <col min="13" max="13" width="19.42578125" bestFit="1" customWidth="1"/>
    <col min="14" max="14" width="0.28515625" customWidth="1"/>
  </cols>
  <sheetData>
    <row r="1" spans="1:13" ht="29.1" customHeight="1" x14ac:dyDescent="0.2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3" ht="21.75" customHeight="1" x14ac:dyDescent="0.2">
      <c r="A2" s="75" t="s">
        <v>224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13" ht="21.75" customHeight="1" x14ac:dyDescent="0.2">
      <c r="A3" s="75" t="s">
        <v>2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</row>
    <row r="4" spans="1:13" ht="14.45" customHeight="1" x14ac:dyDescent="0.2"/>
    <row r="5" spans="1:13" ht="14.45" customHeight="1" x14ac:dyDescent="0.2">
      <c r="A5" s="86" t="s">
        <v>311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</row>
    <row r="6" spans="1:13" ht="14.45" customHeight="1" x14ac:dyDescent="0.2">
      <c r="A6" s="83" t="s">
        <v>227</v>
      </c>
      <c r="C6" s="83" t="s">
        <v>243</v>
      </c>
      <c r="D6" s="83"/>
      <c r="E6" s="83"/>
      <c r="F6" s="83"/>
      <c r="G6" s="83"/>
      <c r="I6" s="83" t="s">
        <v>244</v>
      </c>
      <c r="J6" s="83"/>
      <c r="K6" s="83"/>
      <c r="L6" s="83"/>
      <c r="M6" s="83"/>
    </row>
    <row r="7" spans="1:13" ht="29.1" customHeight="1" x14ac:dyDescent="0.2">
      <c r="A7" s="83"/>
      <c r="C7" s="19" t="s">
        <v>305</v>
      </c>
      <c r="D7" s="3"/>
      <c r="E7" s="19" t="s">
        <v>291</v>
      </c>
      <c r="F7" s="3"/>
      <c r="G7" s="19" t="s">
        <v>306</v>
      </c>
      <c r="I7" s="19" t="s">
        <v>305</v>
      </c>
      <c r="J7" s="3"/>
      <c r="K7" s="19" t="s">
        <v>291</v>
      </c>
      <c r="L7" s="3"/>
      <c r="M7" s="19" t="s">
        <v>306</v>
      </c>
    </row>
    <row r="8" spans="1:13" ht="21.75" customHeight="1" x14ac:dyDescent="0.2">
      <c r="A8" s="24" t="s">
        <v>327</v>
      </c>
      <c r="C8" s="25">
        <v>198596</v>
      </c>
      <c r="D8" s="25"/>
      <c r="E8" s="25">
        <v>0</v>
      </c>
      <c r="F8" s="25"/>
      <c r="G8" s="25">
        <v>198596</v>
      </c>
      <c r="H8" s="25"/>
      <c r="I8" s="25">
        <v>6696431908</v>
      </c>
      <c r="J8" s="25"/>
      <c r="K8" s="25">
        <v>0</v>
      </c>
      <c r="L8" s="25"/>
      <c r="M8" s="25">
        <v>6696431908</v>
      </c>
    </row>
    <row r="9" spans="1:13" ht="21.75" customHeight="1" x14ac:dyDescent="0.2">
      <c r="A9" s="24" t="s">
        <v>321</v>
      </c>
      <c r="C9" s="25">
        <v>61873788673</v>
      </c>
      <c r="D9" s="25"/>
      <c r="E9" s="25">
        <v>-79162521</v>
      </c>
      <c r="F9" s="25"/>
      <c r="G9" s="25">
        <v>61952951194</v>
      </c>
      <c r="H9" s="25"/>
      <c r="I9" s="25">
        <v>509633835880</v>
      </c>
      <c r="J9" s="25"/>
      <c r="K9" s="25">
        <v>494469509</v>
      </c>
      <c r="L9" s="25"/>
      <c r="M9" s="25">
        <v>509139366371</v>
      </c>
    </row>
    <row r="10" spans="1:13" ht="21.75" customHeight="1" x14ac:dyDescent="0.2">
      <c r="A10" s="24" t="s">
        <v>322</v>
      </c>
      <c r="C10" s="25">
        <v>167956982360</v>
      </c>
      <c r="D10" s="25"/>
      <c r="E10" s="25">
        <v>11554130</v>
      </c>
      <c r="F10" s="25"/>
      <c r="G10" s="25">
        <v>167945428230</v>
      </c>
      <c r="H10" s="25"/>
      <c r="I10" s="25">
        <v>839932331000</v>
      </c>
      <c r="J10" s="25"/>
      <c r="K10" s="25">
        <v>740052725</v>
      </c>
      <c r="L10" s="25"/>
      <c r="M10" s="25">
        <v>839192278275</v>
      </c>
    </row>
    <row r="11" spans="1:13" ht="21.75" customHeight="1" x14ac:dyDescent="0.2">
      <c r="A11" s="24" t="s">
        <v>323</v>
      </c>
      <c r="C11" s="25">
        <v>192171227569</v>
      </c>
      <c r="D11" s="25"/>
      <c r="E11" s="25">
        <v>0</v>
      </c>
      <c r="F11" s="25"/>
      <c r="G11" s="25">
        <v>192171227569</v>
      </c>
      <c r="H11" s="25"/>
      <c r="I11" s="25">
        <v>244143124977</v>
      </c>
      <c r="J11" s="25"/>
      <c r="K11" s="25">
        <v>0</v>
      </c>
      <c r="L11" s="25"/>
      <c r="M11" s="25">
        <v>244143124977</v>
      </c>
    </row>
    <row r="12" spans="1:13" ht="21.75" customHeight="1" x14ac:dyDescent="0.2">
      <c r="A12" s="38" t="s">
        <v>324</v>
      </c>
      <c r="C12" s="31">
        <v>363308404528</v>
      </c>
      <c r="D12" s="31"/>
      <c r="E12" s="31">
        <v>-214839245</v>
      </c>
      <c r="F12" s="31"/>
      <c r="G12" s="31">
        <v>363523243773</v>
      </c>
      <c r="H12" s="31"/>
      <c r="I12" s="31">
        <v>1381435008251</v>
      </c>
      <c r="J12" s="31"/>
      <c r="K12" s="31">
        <v>1407770472</v>
      </c>
      <c r="L12" s="31"/>
      <c r="M12" s="31">
        <v>1380027237779</v>
      </c>
    </row>
    <row r="13" spans="1:13" ht="21.75" customHeight="1" x14ac:dyDescent="0.2">
      <c r="A13" s="24" t="s">
        <v>331</v>
      </c>
      <c r="C13" s="25">
        <v>86050</v>
      </c>
      <c r="D13" s="25"/>
      <c r="E13" s="25">
        <v>0</v>
      </c>
      <c r="F13" s="25"/>
      <c r="G13" s="25">
        <v>86050</v>
      </c>
      <c r="H13" s="25"/>
      <c r="I13" s="25">
        <v>26551299190</v>
      </c>
      <c r="J13" s="25"/>
      <c r="K13" s="25">
        <v>0</v>
      </c>
      <c r="L13" s="25"/>
      <c r="M13" s="25">
        <v>26551299190</v>
      </c>
    </row>
    <row r="14" spans="1:13" ht="21.75" customHeight="1" x14ac:dyDescent="0.2">
      <c r="A14" s="24" t="s">
        <v>332</v>
      </c>
      <c r="C14" s="25">
        <v>152101195485</v>
      </c>
      <c r="D14" s="25"/>
      <c r="E14" s="25">
        <v>-149576334</v>
      </c>
      <c r="F14" s="25"/>
      <c r="G14" s="25">
        <v>152250771819</v>
      </c>
      <c r="H14" s="25"/>
      <c r="I14" s="25">
        <v>311686013279</v>
      </c>
      <c r="J14" s="25"/>
      <c r="K14" s="25">
        <v>829538500</v>
      </c>
      <c r="L14" s="25"/>
      <c r="M14" s="25">
        <v>310856474779</v>
      </c>
    </row>
    <row r="15" spans="1:13" ht="21.75" customHeight="1" x14ac:dyDescent="0.2">
      <c r="A15" s="24" t="s">
        <v>326</v>
      </c>
      <c r="C15" s="25">
        <v>65374</v>
      </c>
      <c r="E15" s="25">
        <v>0</v>
      </c>
      <c r="G15" s="25">
        <v>65374</v>
      </c>
      <c r="I15" s="25">
        <v>416713</v>
      </c>
      <c r="K15" s="25">
        <v>0</v>
      </c>
      <c r="M15" s="25">
        <v>416713</v>
      </c>
    </row>
    <row r="16" spans="1:13" ht="21.75" customHeight="1" x14ac:dyDescent="0.2">
      <c r="A16" s="24" t="s">
        <v>329</v>
      </c>
      <c r="C16" s="25">
        <v>54413</v>
      </c>
      <c r="E16" s="25">
        <v>0</v>
      </c>
      <c r="G16" s="25">
        <v>54413</v>
      </c>
      <c r="I16" s="25">
        <v>7747204</v>
      </c>
      <c r="K16" s="25">
        <v>0</v>
      </c>
      <c r="M16" s="25">
        <v>7747204</v>
      </c>
    </row>
    <row r="17" spans="1:13" ht="21.75" customHeight="1" x14ac:dyDescent="0.2">
      <c r="A17" s="24" t="s">
        <v>330</v>
      </c>
      <c r="C17" s="25">
        <v>37299</v>
      </c>
      <c r="E17" s="25">
        <v>0</v>
      </c>
      <c r="G17" s="25">
        <v>37299</v>
      </c>
      <c r="I17" s="25">
        <v>238744</v>
      </c>
      <c r="K17" s="25">
        <v>0</v>
      </c>
      <c r="M17" s="25">
        <v>238744</v>
      </c>
    </row>
    <row r="18" spans="1:13" ht="21.75" customHeight="1" thickBot="1" x14ac:dyDescent="0.25">
      <c r="A18" s="15" t="s">
        <v>75</v>
      </c>
      <c r="C18" s="16">
        <v>937412040347</v>
      </c>
      <c r="E18" s="16">
        <v>-432023970</v>
      </c>
      <c r="G18" s="16">
        <v>937844064317</v>
      </c>
      <c r="I18" s="16">
        <v>3320086447146</v>
      </c>
      <c r="K18" s="16">
        <v>3471831206</v>
      </c>
      <c r="M18" s="16">
        <v>3316614615940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scale="84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8">
    <pageSetUpPr fitToPage="1"/>
  </sheetPr>
  <dimension ref="A1:R27"/>
  <sheetViews>
    <sheetView rightToLeft="1" view="pageBreakPreview" zoomScale="60" zoomScaleNormal="100" workbookViewId="0">
      <selection activeCell="Q8" sqref="Q8:R8"/>
    </sheetView>
  </sheetViews>
  <sheetFormatPr defaultRowHeight="12.75" x14ac:dyDescent="0.2"/>
  <cols>
    <col min="1" max="1" width="40.28515625" customWidth="1"/>
    <col min="2" max="2" width="1.28515625" customWidth="1"/>
    <col min="3" max="3" width="10.85546875" bestFit="1" customWidth="1"/>
    <col min="4" max="4" width="1.28515625" customWidth="1"/>
    <col min="5" max="5" width="19.42578125" bestFit="1" customWidth="1"/>
    <col min="6" max="6" width="1.28515625" customWidth="1"/>
    <col min="7" max="7" width="19.42578125" bestFit="1" customWidth="1"/>
    <col min="8" max="8" width="1.28515625" customWidth="1"/>
    <col min="9" max="9" width="23.42578125" bestFit="1" customWidth="1"/>
    <col min="10" max="10" width="1.28515625" customWidth="1"/>
    <col min="11" max="11" width="12" bestFit="1" customWidth="1"/>
    <col min="12" max="12" width="1.28515625" customWidth="1"/>
    <col min="13" max="13" width="20.140625" bestFit="1" customWidth="1"/>
    <col min="14" max="14" width="1.28515625" customWidth="1"/>
    <col min="15" max="15" width="20.42578125" bestFit="1" customWidth="1"/>
    <col min="16" max="16" width="1.28515625" customWidth="1"/>
    <col min="17" max="17" width="18.28515625" customWidth="1"/>
    <col min="18" max="18" width="1.28515625" customWidth="1"/>
    <col min="19" max="19" width="0.28515625" customWidth="1"/>
  </cols>
  <sheetData>
    <row r="1" spans="1:18" ht="29.1" customHeight="1" x14ac:dyDescent="0.2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</row>
    <row r="2" spans="1:18" ht="21.75" customHeight="1" x14ac:dyDescent="0.2">
      <c r="A2" s="75" t="s">
        <v>224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</row>
    <row r="3" spans="1:18" ht="21.75" customHeight="1" x14ac:dyDescent="0.2">
      <c r="A3" s="75" t="s">
        <v>2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</row>
    <row r="4" spans="1:18" ht="14.45" customHeight="1" x14ac:dyDescent="0.2"/>
    <row r="5" spans="1:18" ht="14.45" customHeight="1" x14ac:dyDescent="0.2">
      <c r="A5" s="86" t="s">
        <v>312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</row>
    <row r="6" spans="1:18" ht="14.45" customHeight="1" x14ac:dyDescent="0.2">
      <c r="A6" s="83" t="s">
        <v>227</v>
      </c>
      <c r="C6" s="83" t="s">
        <v>243</v>
      </c>
      <c r="D6" s="83"/>
      <c r="E6" s="83"/>
      <c r="F6" s="83"/>
      <c r="G6" s="83"/>
      <c r="H6" s="83"/>
      <c r="I6" s="83"/>
      <c r="K6" s="83" t="s">
        <v>244</v>
      </c>
      <c r="L6" s="83"/>
      <c r="M6" s="83"/>
      <c r="N6" s="83"/>
      <c r="O6" s="83"/>
      <c r="P6" s="83"/>
      <c r="Q6" s="83"/>
      <c r="R6" s="83"/>
    </row>
    <row r="7" spans="1:18" ht="29.1" customHeight="1" x14ac:dyDescent="0.2">
      <c r="A7" s="83"/>
      <c r="C7" s="19" t="s">
        <v>13</v>
      </c>
      <c r="D7" s="3"/>
      <c r="E7" s="19" t="s">
        <v>313</v>
      </c>
      <c r="F7" s="3"/>
      <c r="G7" s="19" t="s">
        <v>314</v>
      </c>
      <c r="H7" s="3"/>
      <c r="I7" s="19" t="s">
        <v>315</v>
      </c>
      <c r="K7" s="19" t="s">
        <v>13</v>
      </c>
      <c r="L7" s="3"/>
      <c r="M7" s="19" t="s">
        <v>313</v>
      </c>
      <c r="N7" s="3"/>
      <c r="O7" s="19" t="s">
        <v>314</v>
      </c>
      <c r="P7" s="3"/>
      <c r="Q7" s="101" t="s">
        <v>315</v>
      </c>
      <c r="R7" s="101"/>
    </row>
    <row r="8" spans="1:18" ht="21.75" customHeight="1" x14ac:dyDescent="0.2">
      <c r="A8" s="5" t="s">
        <v>33</v>
      </c>
      <c r="C8" s="6">
        <v>1021348</v>
      </c>
      <c r="E8" s="6">
        <v>1463426113</v>
      </c>
      <c r="G8" s="6">
        <v>1302218700</v>
      </c>
      <c r="I8" s="6">
        <v>161207413</v>
      </c>
      <c r="K8" s="6">
        <v>1021348</v>
      </c>
      <c r="M8" s="6">
        <v>1463426113</v>
      </c>
      <c r="O8" s="6">
        <v>1302218700</v>
      </c>
      <c r="Q8" s="85">
        <v>161207413</v>
      </c>
      <c r="R8" s="85"/>
    </row>
    <row r="9" spans="1:18" ht="21.75" customHeight="1" x14ac:dyDescent="0.2">
      <c r="A9" s="8" t="s">
        <v>73</v>
      </c>
      <c r="C9" s="9">
        <v>460000</v>
      </c>
      <c r="E9" s="9">
        <v>13104350291</v>
      </c>
      <c r="G9" s="9">
        <v>10843655023</v>
      </c>
      <c r="I9" s="9">
        <v>2260695268</v>
      </c>
      <c r="K9" s="9">
        <v>460000</v>
      </c>
      <c r="M9" s="9">
        <v>13104350291</v>
      </c>
      <c r="O9" s="9">
        <v>10843655023</v>
      </c>
      <c r="Q9" s="78">
        <v>2260695268</v>
      </c>
      <c r="R9" s="78"/>
    </row>
    <row r="10" spans="1:18" ht="21.75" customHeight="1" x14ac:dyDescent="0.2">
      <c r="A10" s="8" t="s">
        <v>25</v>
      </c>
      <c r="C10" s="9">
        <v>1800000</v>
      </c>
      <c r="E10" s="9">
        <v>4273157169</v>
      </c>
      <c r="G10" s="9">
        <v>4097026248</v>
      </c>
      <c r="I10" s="9">
        <v>176130921</v>
      </c>
      <c r="K10" s="9">
        <v>1800000</v>
      </c>
      <c r="M10" s="9">
        <v>4273157169</v>
      </c>
      <c r="O10" s="9">
        <v>4097026248</v>
      </c>
      <c r="Q10" s="78">
        <v>176130921</v>
      </c>
      <c r="R10" s="78"/>
    </row>
    <row r="11" spans="1:18" ht="21.75" customHeight="1" x14ac:dyDescent="0.2">
      <c r="A11" s="8" t="s">
        <v>30</v>
      </c>
      <c r="C11" s="9">
        <v>1000000</v>
      </c>
      <c r="E11" s="9">
        <v>66650776250</v>
      </c>
      <c r="G11" s="9">
        <v>60260557100</v>
      </c>
      <c r="I11" s="9">
        <v>6390219150</v>
      </c>
      <c r="K11" s="9">
        <v>1000000</v>
      </c>
      <c r="M11" s="9">
        <v>66650776250</v>
      </c>
      <c r="O11" s="9">
        <v>60260557100</v>
      </c>
      <c r="Q11" s="78">
        <v>6390219150</v>
      </c>
      <c r="R11" s="78"/>
    </row>
    <row r="12" spans="1:18" ht="21.75" customHeight="1" x14ac:dyDescent="0.2">
      <c r="A12" s="8" t="s">
        <v>249</v>
      </c>
      <c r="C12" s="9">
        <v>0</v>
      </c>
      <c r="E12" s="9">
        <v>0</v>
      </c>
      <c r="G12" s="9">
        <v>0</v>
      </c>
      <c r="I12" s="9">
        <v>0</v>
      </c>
      <c r="K12" s="9">
        <v>750000</v>
      </c>
      <c r="M12" s="9">
        <v>6172134244</v>
      </c>
      <c r="O12" s="9">
        <v>7315510575</v>
      </c>
      <c r="Q12" s="78">
        <v>-1143376331</v>
      </c>
      <c r="R12" s="78"/>
    </row>
    <row r="13" spans="1:18" ht="21.75" customHeight="1" x14ac:dyDescent="0.2">
      <c r="A13" s="8" t="s">
        <v>258</v>
      </c>
      <c r="C13" s="9">
        <v>0</v>
      </c>
      <c r="E13" s="9">
        <v>0</v>
      </c>
      <c r="G13" s="9">
        <v>0</v>
      </c>
      <c r="I13" s="9">
        <v>0</v>
      </c>
      <c r="K13" s="9">
        <v>1079850</v>
      </c>
      <c r="M13" s="9">
        <v>139534015829</v>
      </c>
      <c r="O13" s="9">
        <v>140158115691</v>
      </c>
      <c r="Q13" s="78">
        <v>-624099862</v>
      </c>
      <c r="R13" s="78"/>
    </row>
    <row r="14" spans="1:18" ht="21.75" customHeight="1" x14ac:dyDescent="0.2">
      <c r="A14" s="8" t="s">
        <v>250</v>
      </c>
      <c r="C14" s="9">
        <v>0</v>
      </c>
      <c r="E14" s="9">
        <v>0</v>
      </c>
      <c r="G14" s="9">
        <v>0</v>
      </c>
      <c r="I14" s="9">
        <v>0</v>
      </c>
      <c r="K14" s="9">
        <v>30097</v>
      </c>
      <c r="M14" s="9">
        <v>63728420</v>
      </c>
      <c r="O14" s="9">
        <v>55517827</v>
      </c>
      <c r="Q14" s="78">
        <v>8210593</v>
      </c>
      <c r="R14" s="78"/>
    </row>
    <row r="15" spans="1:18" ht="21.75" customHeight="1" x14ac:dyDescent="0.2">
      <c r="A15" s="8" t="s">
        <v>251</v>
      </c>
      <c r="C15" s="9">
        <v>0</v>
      </c>
      <c r="E15" s="9">
        <v>0</v>
      </c>
      <c r="G15" s="9">
        <v>0</v>
      </c>
      <c r="I15" s="9">
        <v>0</v>
      </c>
      <c r="K15" s="9">
        <v>4588505</v>
      </c>
      <c r="M15" s="9">
        <v>13091004765</v>
      </c>
      <c r="O15" s="9">
        <v>2841094374</v>
      </c>
      <c r="Q15" s="78">
        <v>10249910391</v>
      </c>
      <c r="R15" s="78"/>
    </row>
    <row r="16" spans="1:18" ht="21.75" customHeight="1" x14ac:dyDescent="0.2">
      <c r="A16" s="8" t="s">
        <v>252</v>
      </c>
      <c r="C16" s="9">
        <v>0</v>
      </c>
      <c r="E16" s="9">
        <v>0</v>
      </c>
      <c r="G16" s="9">
        <v>0</v>
      </c>
      <c r="I16" s="9">
        <v>0</v>
      </c>
      <c r="K16" s="9">
        <v>258000</v>
      </c>
      <c r="M16" s="9">
        <v>4390497099</v>
      </c>
      <c r="O16" s="9">
        <v>3962967616</v>
      </c>
      <c r="Q16" s="78">
        <v>427529483</v>
      </c>
      <c r="R16" s="78"/>
    </row>
    <row r="17" spans="1:18" ht="21.75" customHeight="1" x14ac:dyDescent="0.2">
      <c r="A17" s="8" t="s">
        <v>259</v>
      </c>
      <c r="C17" s="9">
        <v>0</v>
      </c>
      <c r="E17" s="9">
        <v>0</v>
      </c>
      <c r="G17" s="9">
        <v>0</v>
      </c>
      <c r="I17" s="9">
        <v>0</v>
      </c>
      <c r="K17" s="9">
        <v>12880000</v>
      </c>
      <c r="M17" s="9">
        <v>124910240000</v>
      </c>
      <c r="O17" s="9">
        <v>124407900000</v>
      </c>
      <c r="Q17" s="78">
        <v>502340000</v>
      </c>
      <c r="R17" s="78"/>
    </row>
    <row r="18" spans="1:18" ht="21.75" customHeight="1" x14ac:dyDescent="0.2">
      <c r="A18" s="8" t="s">
        <v>253</v>
      </c>
      <c r="C18" s="9">
        <v>0</v>
      </c>
      <c r="E18" s="9">
        <v>0</v>
      </c>
      <c r="G18" s="9">
        <v>0</v>
      </c>
      <c r="I18" s="9">
        <v>0</v>
      </c>
      <c r="K18" s="9">
        <v>563000</v>
      </c>
      <c r="M18" s="9">
        <v>5035628095</v>
      </c>
      <c r="O18" s="9">
        <v>4636778483</v>
      </c>
      <c r="Q18" s="78">
        <v>398849612</v>
      </c>
      <c r="R18" s="78"/>
    </row>
    <row r="19" spans="1:18" ht="21.75" customHeight="1" x14ac:dyDescent="0.2">
      <c r="A19" s="8" t="s">
        <v>23</v>
      </c>
      <c r="C19" s="9">
        <v>0</v>
      </c>
      <c r="E19" s="9">
        <v>0</v>
      </c>
      <c r="G19" s="9">
        <v>0</v>
      </c>
      <c r="I19" s="9">
        <v>0</v>
      </c>
      <c r="K19" s="9">
        <v>6760101</v>
      </c>
      <c r="M19" s="9">
        <v>35417423962</v>
      </c>
      <c r="O19" s="9">
        <v>20740658031</v>
      </c>
      <c r="Q19" s="78">
        <v>14676765931</v>
      </c>
      <c r="R19" s="78"/>
    </row>
    <row r="20" spans="1:18" ht="21.75" customHeight="1" x14ac:dyDescent="0.2">
      <c r="A20" s="8" t="s">
        <v>254</v>
      </c>
      <c r="C20" s="9">
        <v>0</v>
      </c>
      <c r="E20" s="9">
        <v>0</v>
      </c>
      <c r="G20" s="9">
        <v>0</v>
      </c>
      <c r="I20" s="9">
        <v>0</v>
      </c>
      <c r="K20" s="9">
        <v>1675000</v>
      </c>
      <c r="M20" s="9">
        <v>6714691141</v>
      </c>
      <c r="O20" s="9">
        <v>6902502994</v>
      </c>
      <c r="Q20" s="78">
        <v>-187811853</v>
      </c>
      <c r="R20" s="78"/>
    </row>
    <row r="21" spans="1:18" ht="21.75" customHeight="1" x14ac:dyDescent="0.2">
      <c r="A21" s="8" t="s">
        <v>260</v>
      </c>
      <c r="C21" s="9">
        <v>0</v>
      </c>
      <c r="E21" s="9">
        <v>0</v>
      </c>
      <c r="G21" s="9">
        <v>0</v>
      </c>
      <c r="I21" s="9">
        <v>0</v>
      </c>
      <c r="K21" s="9">
        <v>1145000</v>
      </c>
      <c r="M21" s="9">
        <v>65820482909</v>
      </c>
      <c r="O21" s="9">
        <v>70713826458</v>
      </c>
      <c r="Q21" s="78">
        <v>-4893343549</v>
      </c>
      <c r="R21" s="78"/>
    </row>
    <row r="22" spans="1:18" ht="21.75" customHeight="1" x14ac:dyDescent="0.2">
      <c r="A22" s="8" t="s">
        <v>145</v>
      </c>
      <c r="C22" s="9">
        <v>1000000</v>
      </c>
      <c r="E22" s="9">
        <v>999523750000</v>
      </c>
      <c r="G22" s="9">
        <v>1000000000000</v>
      </c>
      <c r="I22" s="9">
        <v>-476250000</v>
      </c>
      <c r="K22" s="9">
        <v>1000000</v>
      </c>
      <c r="M22" s="9">
        <v>999523750000</v>
      </c>
      <c r="O22" s="9">
        <v>1000000000000</v>
      </c>
      <c r="Q22" s="78">
        <v>-476250000</v>
      </c>
      <c r="R22" s="78"/>
    </row>
    <row r="23" spans="1:18" ht="21.75" customHeight="1" x14ac:dyDescent="0.2">
      <c r="A23" s="8" t="s">
        <v>265</v>
      </c>
      <c r="C23" s="9">
        <v>0</v>
      </c>
      <c r="E23" s="9">
        <v>0</v>
      </c>
      <c r="G23" s="9">
        <v>0</v>
      </c>
      <c r="I23" s="9">
        <v>0</v>
      </c>
      <c r="K23" s="9">
        <v>6355000</v>
      </c>
      <c r="M23" s="9">
        <v>6355000000000</v>
      </c>
      <c r="O23" s="9">
        <v>6104848920900</v>
      </c>
      <c r="Q23" s="78">
        <v>250151079100</v>
      </c>
      <c r="R23" s="78"/>
    </row>
    <row r="24" spans="1:18" ht="21.75" customHeight="1" x14ac:dyDescent="0.2">
      <c r="A24" s="8" t="s">
        <v>266</v>
      </c>
      <c r="C24" s="9">
        <v>0</v>
      </c>
      <c r="E24" s="9">
        <v>0</v>
      </c>
      <c r="G24" s="9">
        <v>0</v>
      </c>
      <c r="I24" s="9">
        <v>0</v>
      </c>
      <c r="K24" s="9">
        <v>355000</v>
      </c>
      <c r="M24" s="9">
        <v>355000000000</v>
      </c>
      <c r="O24" s="9">
        <v>340071835337</v>
      </c>
      <c r="Q24" s="78">
        <v>14928164663</v>
      </c>
      <c r="R24" s="78"/>
    </row>
    <row r="25" spans="1:18" ht="21.75" customHeight="1" x14ac:dyDescent="0.2">
      <c r="A25" s="8" t="s">
        <v>267</v>
      </c>
      <c r="C25" s="9">
        <v>0</v>
      </c>
      <c r="E25" s="9">
        <v>0</v>
      </c>
      <c r="G25" s="9">
        <v>0</v>
      </c>
      <c r="I25" s="9">
        <v>0</v>
      </c>
      <c r="K25" s="9">
        <v>1980000</v>
      </c>
      <c r="M25" s="9">
        <v>1980000000000</v>
      </c>
      <c r="O25" s="9">
        <v>1978923375000</v>
      </c>
      <c r="Q25" s="78">
        <v>1076625000</v>
      </c>
      <c r="R25" s="78"/>
    </row>
    <row r="26" spans="1:18" ht="21.75" customHeight="1" x14ac:dyDescent="0.2">
      <c r="A26" s="11" t="s">
        <v>268</v>
      </c>
      <c r="C26" s="13">
        <v>0</v>
      </c>
      <c r="E26" s="13">
        <v>0</v>
      </c>
      <c r="G26" s="13">
        <v>0</v>
      </c>
      <c r="I26" s="13">
        <v>0</v>
      </c>
      <c r="K26" s="13">
        <v>215000</v>
      </c>
      <c r="M26" s="13">
        <v>215000000000</v>
      </c>
      <c r="O26" s="13">
        <v>207562026745</v>
      </c>
      <c r="Q26" s="80">
        <v>7437973255</v>
      </c>
      <c r="R26" s="80"/>
    </row>
    <row r="27" spans="1:18" ht="21.75" customHeight="1" x14ac:dyDescent="0.2">
      <c r="A27" s="15" t="s">
        <v>75</v>
      </c>
      <c r="C27" s="16">
        <v>5281348</v>
      </c>
      <c r="E27" s="16">
        <v>1085015459823</v>
      </c>
      <c r="G27" s="16">
        <v>1076503457071</v>
      </c>
      <c r="I27" s="16">
        <v>8512002752</v>
      </c>
      <c r="K27" s="16">
        <v>43915901</v>
      </c>
      <c r="M27" s="16">
        <v>10391165306287</v>
      </c>
      <c r="O27" s="16">
        <v>10089644487102</v>
      </c>
      <c r="Q27" s="89">
        <v>301520819185</v>
      </c>
      <c r="R27" s="89"/>
    </row>
  </sheetData>
  <mergeCells count="28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</mergeCells>
  <pageMargins left="0.39" right="0.39" top="0.39" bottom="0.39" header="0" footer="0"/>
  <pageSetup scale="67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0">
    <pageSetUpPr fitToPage="1"/>
  </sheetPr>
  <dimension ref="A1:R98"/>
  <sheetViews>
    <sheetView rightToLeft="1" view="pageBreakPreview" zoomScale="60" zoomScaleNormal="100" workbookViewId="0">
      <selection activeCell="I19" sqref="I19"/>
    </sheetView>
  </sheetViews>
  <sheetFormatPr defaultRowHeight="12.75" x14ac:dyDescent="0.2"/>
  <cols>
    <col min="1" max="1" width="40.28515625" customWidth="1"/>
    <col min="2" max="2" width="1.28515625" customWidth="1"/>
    <col min="3" max="3" width="14.42578125" bestFit="1" customWidth="1"/>
    <col min="4" max="4" width="1.28515625" customWidth="1"/>
    <col min="5" max="5" width="19.42578125" bestFit="1" customWidth="1"/>
    <col min="6" max="6" width="1.28515625" customWidth="1"/>
    <col min="7" max="7" width="20.140625" bestFit="1" customWidth="1"/>
    <col min="8" max="8" width="1.28515625" customWidth="1"/>
    <col min="9" max="9" width="27.7109375" bestFit="1" customWidth="1"/>
    <col min="10" max="10" width="1.28515625" customWidth="1"/>
    <col min="11" max="11" width="14.42578125" bestFit="1" customWidth="1"/>
    <col min="12" max="12" width="1.28515625" customWidth="1"/>
    <col min="13" max="13" width="19.42578125" bestFit="1" customWidth="1"/>
    <col min="14" max="14" width="1.28515625" customWidth="1"/>
    <col min="15" max="15" width="20.42578125" bestFit="1" customWidth="1"/>
    <col min="16" max="16" width="1.28515625" customWidth="1"/>
    <col min="17" max="17" width="17.140625" customWidth="1"/>
    <col min="18" max="18" width="1.28515625" customWidth="1"/>
    <col min="19" max="19" width="0.28515625" customWidth="1"/>
  </cols>
  <sheetData>
    <row r="1" spans="1:18" ht="29.1" customHeight="1" x14ac:dyDescent="0.2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</row>
    <row r="2" spans="1:18" ht="21.75" customHeight="1" x14ac:dyDescent="0.2">
      <c r="A2" s="75" t="s">
        <v>224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</row>
    <row r="3" spans="1:18" ht="21.75" customHeight="1" x14ac:dyDescent="0.2">
      <c r="A3" s="75" t="s">
        <v>2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</row>
    <row r="4" spans="1:18" ht="14.45" customHeight="1" x14ac:dyDescent="0.2"/>
    <row r="5" spans="1:18" ht="14.45" customHeight="1" x14ac:dyDescent="0.2">
      <c r="A5" s="86" t="s">
        <v>316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</row>
    <row r="6" spans="1:18" ht="14.45" customHeight="1" x14ac:dyDescent="0.2">
      <c r="A6" s="83" t="s">
        <v>227</v>
      </c>
      <c r="C6" s="83" t="s">
        <v>243</v>
      </c>
      <c r="D6" s="83"/>
      <c r="E6" s="83"/>
      <c r="F6" s="83"/>
      <c r="G6" s="83"/>
      <c r="H6" s="83"/>
      <c r="I6" s="83"/>
      <c r="K6" s="83" t="s">
        <v>244</v>
      </c>
      <c r="L6" s="83"/>
      <c r="M6" s="83"/>
      <c r="N6" s="83"/>
      <c r="O6" s="83"/>
      <c r="P6" s="83"/>
      <c r="Q6" s="83"/>
      <c r="R6" s="83"/>
    </row>
    <row r="7" spans="1:18" ht="29.1" customHeight="1" x14ac:dyDescent="0.2">
      <c r="A7" s="83"/>
      <c r="C7" s="19" t="s">
        <v>13</v>
      </c>
      <c r="D7" s="3"/>
      <c r="E7" s="19" t="s">
        <v>15</v>
      </c>
      <c r="F7" s="3"/>
      <c r="G7" s="19" t="s">
        <v>314</v>
      </c>
      <c r="H7" s="3"/>
      <c r="I7" s="19" t="s">
        <v>317</v>
      </c>
      <c r="K7" s="19" t="s">
        <v>13</v>
      </c>
      <c r="L7" s="3"/>
      <c r="M7" s="19" t="s">
        <v>15</v>
      </c>
      <c r="N7" s="3"/>
      <c r="O7" s="19" t="s">
        <v>314</v>
      </c>
      <c r="P7" s="3"/>
      <c r="Q7" s="101" t="s">
        <v>317</v>
      </c>
      <c r="R7" s="101"/>
    </row>
    <row r="8" spans="1:18" ht="21.75" customHeight="1" x14ac:dyDescent="0.2">
      <c r="A8" s="5" t="s">
        <v>43</v>
      </c>
      <c r="C8" s="6">
        <v>3200000</v>
      </c>
      <c r="E8" s="6">
        <v>75253756800</v>
      </c>
      <c r="G8" s="6">
        <v>57980320640</v>
      </c>
      <c r="I8" s="6">
        <v>17273436160</v>
      </c>
      <c r="K8" s="6">
        <v>3200000</v>
      </c>
      <c r="M8" s="6">
        <v>75253756800</v>
      </c>
      <c r="O8" s="6">
        <v>49982086289</v>
      </c>
      <c r="Q8" s="85">
        <v>25271670511</v>
      </c>
      <c r="R8" s="85"/>
    </row>
    <row r="9" spans="1:18" ht="21.75" customHeight="1" x14ac:dyDescent="0.2">
      <c r="A9" s="8" t="s">
        <v>44</v>
      </c>
      <c r="C9" s="9">
        <v>4500000</v>
      </c>
      <c r="E9" s="9">
        <v>91179690300</v>
      </c>
      <c r="G9" s="9">
        <v>84705128550</v>
      </c>
      <c r="I9" s="9">
        <v>6474561749</v>
      </c>
      <c r="K9" s="9">
        <v>4500000</v>
      </c>
      <c r="M9" s="9">
        <v>91179690300</v>
      </c>
      <c r="O9" s="9">
        <v>60637619700</v>
      </c>
      <c r="Q9" s="78">
        <v>30542070600</v>
      </c>
      <c r="R9" s="78"/>
    </row>
    <row r="10" spans="1:18" ht="21.75" customHeight="1" x14ac:dyDescent="0.2">
      <c r="A10" s="8" t="s">
        <v>69</v>
      </c>
      <c r="C10" s="9">
        <v>10896878</v>
      </c>
      <c r="E10" s="9">
        <v>261233506414</v>
      </c>
      <c r="G10" s="9">
        <v>220820243316</v>
      </c>
      <c r="I10" s="9">
        <v>40413263098</v>
      </c>
      <c r="K10" s="9">
        <v>10896878</v>
      </c>
      <c r="M10" s="9">
        <v>261233506414</v>
      </c>
      <c r="O10" s="9">
        <v>138620233196</v>
      </c>
      <c r="Q10" s="78">
        <v>122613273218</v>
      </c>
      <c r="R10" s="78"/>
    </row>
    <row r="11" spans="1:18" ht="21.75" customHeight="1" x14ac:dyDescent="0.2">
      <c r="A11" s="8" t="s">
        <v>30</v>
      </c>
      <c r="C11" s="9">
        <v>1080902</v>
      </c>
      <c r="E11" s="9">
        <v>75099714860</v>
      </c>
      <c r="G11" s="9">
        <v>79813431401</v>
      </c>
      <c r="I11" s="9">
        <v>-4713716540</v>
      </c>
      <c r="K11" s="9">
        <v>1080902</v>
      </c>
      <c r="M11" s="9">
        <v>75099714860</v>
      </c>
      <c r="O11" s="9">
        <v>79277605601</v>
      </c>
      <c r="Q11" s="78">
        <v>-4177890740</v>
      </c>
      <c r="R11" s="78"/>
    </row>
    <row r="12" spans="1:18" ht="21.75" customHeight="1" x14ac:dyDescent="0.2">
      <c r="A12" s="8" t="s">
        <v>21</v>
      </c>
      <c r="C12" s="9">
        <v>8635030</v>
      </c>
      <c r="E12" s="9">
        <v>106075321480</v>
      </c>
      <c r="G12" s="9">
        <v>107543901802</v>
      </c>
      <c r="I12" s="9">
        <v>-1468580321</v>
      </c>
      <c r="K12" s="9">
        <v>8635030</v>
      </c>
      <c r="M12" s="9">
        <v>106075321480</v>
      </c>
      <c r="O12" s="9">
        <v>75655394290</v>
      </c>
      <c r="Q12" s="78">
        <v>30419927190</v>
      </c>
      <c r="R12" s="78"/>
    </row>
    <row r="13" spans="1:18" ht="21.75" customHeight="1" x14ac:dyDescent="0.2">
      <c r="A13" s="8" t="s">
        <v>20</v>
      </c>
      <c r="C13" s="9">
        <v>151170438</v>
      </c>
      <c r="E13" s="9">
        <v>215852720450</v>
      </c>
      <c r="G13" s="9">
        <v>212650054018</v>
      </c>
      <c r="I13" s="9">
        <v>3202666432</v>
      </c>
      <c r="K13" s="9">
        <v>151170438</v>
      </c>
      <c r="M13" s="9">
        <v>215852720450</v>
      </c>
      <c r="O13" s="9">
        <v>157293464293</v>
      </c>
      <c r="Q13" s="78">
        <v>58559256157</v>
      </c>
      <c r="R13" s="78"/>
    </row>
    <row r="14" spans="1:18" ht="21.75" customHeight="1" x14ac:dyDescent="0.2">
      <c r="A14" s="8" t="s">
        <v>22</v>
      </c>
      <c r="C14" s="9">
        <v>8676789</v>
      </c>
      <c r="E14" s="9">
        <v>126476748914</v>
      </c>
      <c r="G14" s="9">
        <v>110079592555</v>
      </c>
      <c r="I14" s="9">
        <v>16397156359</v>
      </c>
      <c r="K14" s="9">
        <v>8676789</v>
      </c>
      <c r="M14" s="9">
        <v>126476748914</v>
      </c>
      <c r="O14" s="9">
        <v>76107244565</v>
      </c>
      <c r="Q14" s="78">
        <v>50369504349</v>
      </c>
      <c r="R14" s="78"/>
    </row>
    <row r="15" spans="1:18" ht="21.75" customHeight="1" x14ac:dyDescent="0.2">
      <c r="A15" s="8" t="s">
        <v>28</v>
      </c>
      <c r="C15" s="9">
        <v>3499797</v>
      </c>
      <c r="E15" s="9">
        <v>46638946134</v>
      </c>
      <c r="G15" s="9">
        <v>42875921437</v>
      </c>
      <c r="I15" s="9">
        <v>3763024697</v>
      </c>
      <c r="K15" s="9">
        <v>3499797</v>
      </c>
      <c r="M15" s="9">
        <v>46638946134</v>
      </c>
      <c r="O15" s="9">
        <v>46018066225</v>
      </c>
      <c r="Q15" s="78">
        <v>620879909</v>
      </c>
      <c r="R15" s="78"/>
    </row>
    <row r="16" spans="1:18" ht="21.75" customHeight="1" x14ac:dyDescent="0.2">
      <c r="A16" s="8" t="s">
        <v>25</v>
      </c>
      <c r="C16" s="9">
        <v>434831</v>
      </c>
      <c r="E16" s="9">
        <v>1091618483</v>
      </c>
      <c r="G16" s="9">
        <v>1225107567</v>
      </c>
      <c r="I16" s="9">
        <v>-133489083</v>
      </c>
      <c r="K16" s="9">
        <v>434831</v>
      </c>
      <c r="M16" s="9">
        <v>1091618483</v>
      </c>
      <c r="O16" s="9">
        <v>989730013</v>
      </c>
      <c r="Q16" s="78">
        <v>101888470</v>
      </c>
      <c r="R16" s="78"/>
    </row>
    <row r="17" spans="1:18" ht="21.75" customHeight="1" x14ac:dyDescent="0.2">
      <c r="A17" s="8" t="s">
        <v>65</v>
      </c>
      <c r="C17" s="9">
        <v>5400000</v>
      </c>
      <c r="E17" s="9">
        <v>33167617020</v>
      </c>
      <c r="G17" s="9">
        <v>27595028700</v>
      </c>
      <c r="I17" s="9">
        <v>5572588319</v>
      </c>
      <c r="K17" s="9">
        <v>5400000</v>
      </c>
      <c r="M17" s="9">
        <v>33167617020</v>
      </c>
      <c r="O17" s="9">
        <v>26097338434</v>
      </c>
      <c r="Q17" s="78">
        <v>7070278585</v>
      </c>
      <c r="R17" s="78"/>
    </row>
    <row r="18" spans="1:18" ht="21.75" customHeight="1" x14ac:dyDescent="0.2">
      <c r="A18" s="8" t="s">
        <v>63</v>
      </c>
      <c r="C18" s="9">
        <v>3000000</v>
      </c>
      <c r="E18" s="9">
        <v>37031516400</v>
      </c>
      <c r="G18" s="9">
        <v>28547607900</v>
      </c>
      <c r="I18" s="9">
        <v>8483908500</v>
      </c>
      <c r="K18" s="9">
        <v>3000000</v>
      </c>
      <c r="M18" s="9">
        <v>37031516400</v>
      </c>
      <c r="O18" s="9">
        <v>25005204000</v>
      </c>
      <c r="Q18" s="78">
        <v>12026312400</v>
      </c>
      <c r="R18" s="78"/>
    </row>
    <row r="19" spans="1:18" ht="21.75" customHeight="1" x14ac:dyDescent="0.2">
      <c r="A19" s="8" t="s">
        <v>36</v>
      </c>
      <c r="C19" s="9">
        <v>800000</v>
      </c>
      <c r="E19" s="9">
        <v>36952134800</v>
      </c>
      <c r="G19" s="9">
        <v>30037997440</v>
      </c>
      <c r="I19" s="9">
        <v>6914137359</v>
      </c>
      <c r="K19" s="9">
        <v>800000</v>
      </c>
      <c r="M19" s="9">
        <v>36952134800</v>
      </c>
      <c r="O19" s="9">
        <v>15058689520</v>
      </c>
      <c r="Q19" s="78">
        <v>21893445280</v>
      </c>
      <c r="R19" s="78"/>
    </row>
    <row r="20" spans="1:18" ht="21.75" customHeight="1" x14ac:dyDescent="0.2">
      <c r="A20" s="8" t="s">
        <v>31</v>
      </c>
      <c r="C20" s="9">
        <v>3751000</v>
      </c>
      <c r="E20" s="9">
        <v>48981582773</v>
      </c>
      <c r="G20" s="9">
        <v>47381120722</v>
      </c>
      <c r="I20" s="9">
        <v>1600462051</v>
      </c>
      <c r="K20" s="9">
        <v>3751000</v>
      </c>
      <c r="M20" s="9">
        <v>48981582773</v>
      </c>
      <c r="O20" s="9">
        <v>21736507856</v>
      </c>
      <c r="Q20" s="78">
        <v>27245074917</v>
      </c>
      <c r="R20" s="78"/>
    </row>
    <row r="21" spans="1:18" ht="21.75" customHeight="1" x14ac:dyDescent="0.2">
      <c r="A21" s="8" t="s">
        <v>66</v>
      </c>
      <c r="C21" s="9">
        <v>303003995</v>
      </c>
      <c r="E21" s="9">
        <v>581179209371</v>
      </c>
      <c r="G21" s="9">
        <v>570054723728</v>
      </c>
      <c r="I21" s="9">
        <v>11124485643</v>
      </c>
      <c r="K21" s="9">
        <v>303003995</v>
      </c>
      <c r="M21" s="9">
        <v>581179209371</v>
      </c>
      <c r="O21" s="9">
        <v>539086560994</v>
      </c>
      <c r="Q21" s="78">
        <v>42092648377</v>
      </c>
      <c r="R21" s="78"/>
    </row>
    <row r="22" spans="1:18" ht="21.75" customHeight="1" x14ac:dyDescent="0.2">
      <c r="A22" s="8" t="s">
        <v>62</v>
      </c>
      <c r="C22" s="9">
        <v>3605721</v>
      </c>
      <c r="E22" s="9">
        <v>31055727381</v>
      </c>
      <c r="G22" s="9">
        <v>28801682652</v>
      </c>
      <c r="I22" s="9">
        <v>2254044729</v>
      </c>
      <c r="K22" s="9">
        <v>3605721</v>
      </c>
      <c r="M22" s="9">
        <v>31055727381</v>
      </c>
      <c r="O22" s="9">
        <v>29970459942</v>
      </c>
      <c r="Q22" s="78">
        <v>1085267439</v>
      </c>
      <c r="R22" s="78"/>
    </row>
    <row r="23" spans="1:18" ht="21.75" customHeight="1" x14ac:dyDescent="0.2">
      <c r="A23" s="8" t="s">
        <v>35</v>
      </c>
      <c r="C23" s="9">
        <v>993000</v>
      </c>
      <c r="E23" s="9">
        <v>34180893375</v>
      </c>
      <c r="G23" s="9">
        <v>35107098039</v>
      </c>
      <c r="I23" s="9">
        <v>-926204663</v>
      </c>
      <c r="K23" s="9">
        <v>993000</v>
      </c>
      <c r="M23" s="9">
        <v>34180893375</v>
      </c>
      <c r="O23" s="9">
        <v>29968327172</v>
      </c>
      <c r="Q23" s="78">
        <v>4212566203</v>
      </c>
      <c r="R23" s="78"/>
    </row>
    <row r="24" spans="1:18" ht="21.75" customHeight="1" x14ac:dyDescent="0.2">
      <c r="A24" s="8" t="s">
        <v>23</v>
      </c>
      <c r="C24" s="9">
        <v>7000000</v>
      </c>
      <c r="E24" s="9">
        <v>44245319300</v>
      </c>
      <c r="G24" s="9">
        <v>37994018300</v>
      </c>
      <c r="I24" s="9">
        <v>6251300999</v>
      </c>
      <c r="K24" s="9">
        <v>7000000</v>
      </c>
      <c r="M24" s="9">
        <v>44245319300</v>
      </c>
      <c r="O24" s="9">
        <v>21476691885</v>
      </c>
      <c r="Q24" s="78">
        <v>22768627415</v>
      </c>
      <c r="R24" s="78"/>
    </row>
    <row r="25" spans="1:18" ht="21.75" customHeight="1" x14ac:dyDescent="0.2">
      <c r="A25" s="8" t="s">
        <v>24</v>
      </c>
      <c r="C25" s="9">
        <v>2100000</v>
      </c>
      <c r="E25" s="9">
        <v>24296723220</v>
      </c>
      <c r="G25" s="9">
        <v>25838710800</v>
      </c>
      <c r="I25" s="9">
        <v>-1541987580</v>
      </c>
      <c r="K25" s="9">
        <v>2100000</v>
      </c>
      <c r="M25" s="9">
        <v>24296723220</v>
      </c>
      <c r="O25" s="9">
        <v>29225067156</v>
      </c>
      <c r="Q25" s="78">
        <v>-4928343936</v>
      </c>
      <c r="R25" s="78"/>
    </row>
    <row r="26" spans="1:18" ht="21.75" customHeight="1" x14ac:dyDescent="0.2">
      <c r="A26" s="8" t="s">
        <v>29</v>
      </c>
      <c r="C26" s="9">
        <v>940646</v>
      </c>
      <c r="E26" s="9">
        <v>47751455096</v>
      </c>
      <c r="G26" s="9">
        <v>32098759592</v>
      </c>
      <c r="I26" s="9">
        <v>15652695504</v>
      </c>
      <c r="K26" s="9">
        <v>940646</v>
      </c>
      <c r="M26" s="9">
        <v>47751455096</v>
      </c>
      <c r="O26" s="9">
        <v>26601193294</v>
      </c>
      <c r="Q26" s="78">
        <v>21150261802</v>
      </c>
      <c r="R26" s="78"/>
    </row>
    <row r="27" spans="1:18" ht="21.75" customHeight="1" x14ac:dyDescent="0.2">
      <c r="A27" s="8" t="s">
        <v>45</v>
      </c>
      <c r="C27" s="9">
        <v>29564808</v>
      </c>
      <c r="E27" s="9">
        <v>161349496187</v>
      </c>
      <c r="G27" s="9">
        <v>142963993013</v>
      </c>
      <c r="I27" s="9">
        <v>18385503174</v>
      </c>
      <c r="K27" s="9">
        <v>29564808</v>
      </c>
      <c r="M27" s="9">
        <v>161349496187</v>
      </c>
      <c r="O27" s="9">
        <v>140005358322</v>
      </c>
      <c r="Q27" s="78">
        <v>21344137865</v>
      </c>
      <c r="R27" s="78"/>
    </row>
    <row r="28" spans="1:18" ht="21.75" customHeight="1" x14ac:dyDescent="0.2">
      <c r="A28" s="8" t="s">
        <v>32</v>
      </c>
      <c r="C28" s="9">
        <v>20976025</v>
      </c>
      <c r="E28" s="9">
        <v>55302480028</v>
      </c>
      <c r="G28" s="9">
        <v>52929697670</v>
      </c>
      <c r="I28" s="9">
        <v>2372782358</v>
      </c>
      <c r="K28" s="9">
        <v>20976025</v>
      </c>
      <c r="M28" s="9">
        <v>55302480028</v>
      </c>
      <c r="O28" s="9">
        <v>46558769544</v>
      </c>
      <c r="Q28" s="78">
        <v>8743710484</v>
      </c>
      <c r="R28" s="78"/>
    </row>
    <row r="29" spans="1:18" ht="21.75" customHeight="1" x14ac:dyDescent="0.2">
      <c r="A29" s="8" t="s">
        <v>46</v>
      </c>
      <c r="C29" s="9">
        <v>10000</v>
      </c>
      <c r="E29" s="9">
        <v>4276683</v>
      </c>
      <c r="G29" s="9">
        <v>4276683</v>
      </c>
      <c r="I29" s="9">
        <v>0</v>
      </c>
      <c r="K29" s="9">
        <v>10000</v>
      </c>
      <c r="M29" s="9">
        <v>4276683</v>
      </c>
      <c r="O29" s="9">
        <v>4276683</v>
      </c>
      <c r="Q29" s="78">
        <v>0</v>
      </c>
      <c r="R29" s="78"/>
    </row>
    <row r="30" spans="1:18" ht="21.75" customHeight="1" x14ac:dyDescent="0.2">
      <c r="A30" s="8" t="s">
        <v>47</v>
      </c>
      <c r="C30" s="9">
        <v>10000</v>
      </c>
      <c r="E30" s="9">
        <v>4316374</v>
      </c>
      <c r="G30" s="9">
        <v>4316374</v>
      </c>
      <c r="I30" s="9">
        <v>0</v>
      </c>
      <c r="K30" s="9">
        <v>10000</v>
      </c>
      <c r="M30" s="9">
        <v>4316374</v>
      </c>
      <c r="O30" s="9">
        <v>4316374</v>
      </c>
      <c r="Q30" s="78">
        <v>0</v>
      </c>
      <c r="R30" s="78"/>
    </row>
    <row r="31" spans="1:18" ht="21.75" customHeight="1" x14ac:dyDescent="0.2">
      <c r="A31" s="8" t="s">
        <v>48</v>
      </c>
      <c r="C31" s="9">
        <v>10000</v>
      </c>
      <c r="E31" s="9">
        <v>12066003</v>
      </c>
      <c r="G31" s="9">
        <v>12066003</v>
      </c>
      <c r="I31" s="9">
        <v>0</v>
      </c>
      <c r="K31" s="9">
        <v>10000</v>
      </c>
      <c r="M31" s="9">
        <v>12066003</v>
      </c>
      <c r="O31" s="9">
        <v>12066003</v>
      </c>
      <c r="Q31" s="78">
        <v>0</v>
      </c>
      <c r="R31" s="78"/>
    </row>
    <row r="32" spans="1:18" ht="21.75" customHeight="1" x14ac:dyDescent="0.2">
      <c r="A32" s="8" t="s">
        <v>49</v>
      </c>
      <c r="C32" s="9">
        <v>10000</v>
      </c>
      <c r="E32" s="9">
        <v>6876431</v>
      </c>
      <c r="G32" s="9">
        <v>6876431</v>
      </c>
      <c r="I32" s="9">
        <v>0</v>
      </c>
      <c r="K32" s="9">
        <v>10000</v>
      </c>
      <c r="M32" s="9">
        <v>6876431</v>
      </c>
      <c r="O32" s="9">
        <v>6876431</v>
      </c>
      <c r="Q32" s="78">
        <v>0</v>
      </c>
      <c r="R32" s="78"/>
    </row>
    <row r="33" spans="1:18" ht="21.75" customHeight="1" x14ac:dyDescent="0.2">
      <c r="A33" s="8" t="s">
        <v>50</v>
      </c>
      <c r="C33" s="9">
        <v>10000</v>
      </c>
      <c r="E33" s="9">
        <v>11688940</v>
      </c>
      <c r="G33" s="9">
        <v>11688940</v>
      </c>
      <c r="I33" s="9">
        <v>0</v>
      </c>
      <c r="K33" s="9">
        <v>10000</v>
      </c>
      <c r="M33" s="9">
        <v>11688940</v>
      </c>
      <c r="O33" s="9">
        <v>11688940</v>
      </c>
      <c r="Q33" s="78">
        <v>0</v>
      </c>
      <c r="R33" s="78"/>
    </row>
    <row r="34" spans="1:18" ht="21.75" customHeight="1" x14ac:dyDescent="0.2">
      <c r="A34" s="8" t="s">
        <v>51</v>
      </c>
      <c r="C34" s="9">
        <v>10000</v>
      </c>
      <c r="E34" s="9">
        <v>19736250</v>
      </c>
      <c r="G34" s="9">
        <v>19736250</v>
      </c>
      <c r="I34" s="9">
        <v>0</v>
      </c>
      <c r="K34" s="9">
        <v>10000</v>
      </c>
      <c r="M34" s="9">
        <v>19736250</v>
      </c>
      <c r="O34" s="9">
        <v>19736250</v>
      </c>
      <c r="Q34" s="78">
        <v>0</v>
      </c>
      <c r="R34" s="78"/>
    </row>
    <row r="35" spans="1:18" ht="21.75" customHeight="1" x14ac:dyDescent="0.2">
      <c r="A35" s="8" t="s">
        <v>37</v>
      </c>
      <c r="C35" s="9">
        <v>10000</v>
      </c>
      <c r="E35" s="9">
        <v>6836740</v>
      </c>
      <c r="G35" s="9">
        <v>6836740</v>
      </c>
      <c r="I35" s="9">
        <v>0</v>
      </c>
      <c r="K35" s="9">
        <v>10000</v>
      </c>
      <c r="M35" s="9">
        <v>6836740</v>
      </c>
      <c r="O35" s="9">
        <v>6836740</v>
      </c>
      <c r="Q35" s="78">
        <v>0</v>
      </c>
      <c r="R35" s="78"/>
    </row>
    <row r="36" spans="1:18" ht="21.75" customHeight="1" x14ac:dyDescent="0.2">
      <c r="A36" s="8" t="s">
        <v>52</v>
      </c>
      <c r="C36" s="9">
        <v>10000</v>
      </c>
      <c r="E36" s="9">
        <v>12909432</v>
      </c>
      <c r="G36" s="9">
        <v>12909432</v>
      </c>
      <c r="I36" s="9">
        <v>0</v>
      </c>
      <c r="K36" s="9">
        <v>10000</v>
      </c>
      <c r="M36" s="9">
        <v>12909432</v>
      </c>
      <c r="O36" s="9">
        <v>12909432</v>
      </c>
      <c r="Q36" s="78">
        <v>0</v>
      </c>
      <c r="R36" s="78"/>
    </row>
    <row r="37" spans="1:18" ht="21.75" customHeight="1" x14ac:dyDescent="0.2">
      <c r="A37" s="8" t="s">
        <v>53</v>
      </c>
      <c r="C37" s="9">
        <v>10000</v>
      </c>
      <c r="E37" s="9">
        <v>5973465</v>
      </c>
      <c r="G37" s="9">
        <v>5973465</v>
      </c>
      <c r="I37" s="9">
        <v>0</v>
      </c>
      <c r="K37" s="9">
        <v>10000</v>
      </c>
      <c r="M37" s="9">
        <v>5973465</v>
      </c>
      <c r="O37" s="9">
        <v>5973465</v>
      </c>
      <c r="Q37" s="78">
        <v>0</v>
      </c>
      <c r="R37" s="78"/>
    </row>
    <row r="38" spans="1:18" ht="21.75" customHeight="1" x14ac:dyDescent="0.2">
      <c r="A38" s="8" t="s">
        <v>54</v>
      </c>
      <c r="C38" s="9">
        <v>10000</v>
      </c>
      <c r="E38" s="9">
        <v>13385722</v>
      </c>
      <c r="G38" s="9">
        <v>13385722</v>
      </c>
      <c r="I38" s="9">
        <v>0</v>
      </c>
      <c r="K38" s="9">
        <v>10000</v>
      </c>
      <c r="M38" s="9">
        <v>13385722</v>
      </c>
      <c r="O38" s="9">
        <v>13385722</v>
      </c>
      <c r="Q38" s="78">
        <v>0</v>
      </c>
      <c r="R38" s="78"/>
    </row>
    <row r="39" spans="1:18" ht="21.75" customHeight="1" x14ac:dyDescent="0.2">
      <c r="A39" s="8" t="s">
        <v>55</v>
      </c>
      <c r="C39" s="9">
        <v>10000</v>
      </c>
      <c r="E39" s="9">
        <v>5824624</v>
      </c>
      <c r="G39" s="9">
        <v>5824624</v>
      </c>
      <c r="I39" s="9">
        <v>0</v>
      </c>
      <c r="K39" s="9">
        <v>10000</v>
      </c>
      <c r="M39" s="9">
        <v>5824624</v>
      </c>
      <c r="O39" s="9">
        <v>5824624</v>
      </c>
      <c r="Q39" s="78">
        <v>0</v>
      </c>
      <c r="R39" s="78"/>
    </row>
    <row r="40" spans="1:18" ht="21.75" customHeight="1" x14ac:dyDescent="0.2">
      <c r="A40" s="8" t="s">
        <v>56</v>
      </c>
      <c r="C40" s="9">
        <v>10000</v>
      </c>
      <c r="E40" s="9">
        <v>9714323</v>
      </c>
      <c r="G40" s="9">
        <v>9714323</v>
      </c>
      <c r="I40" s="9">
        <v>0</v>
      </c>
      <c r="K40" s="9">
        <v>10000</v>
      </c>
      <c r="M40" s="9">
        <v>9714323</v>
      </c>
      <c r="O40" s="9">
        <v>9714323</v>
      </c>
      <c r="Q40" s="78">
        <v>0</v>
      </c>
      <c r="R40" s="78"/>
    </row>
    <row r="41" spans="1:18" ht="21.75" customHeight="1" x14ac:dyDescent="0.2">
      <c r="A41" s="8" t="s">
        <v>57</v>
      </c>
      <c r="C41" s="9">
        <v>10000</v>
      </c>
      <c r="E41" s="9">
        <v>12562138</v>
      </c>
      <c r="G41" s="9">
        <v>12562138</v>
      </c>
      <c r="I41" s="9">
        <v>0</v>
      </c>
      <c r="K41" s="9">
        <v>10000</v>
      </c>
      <c r="M41" s="9">
        <v>12562138</v>
      </c>
      <c r="O41" s="9">
        <v>12562138</v>
      </c>
      <c r="Q41" s="78">
        <v>0</v>
      </c>
      <c r="R41" s="78"/>
    </row>
    <row r="42" spans="1:18" ht="21.75" customHeight="1" x14ac:dyDescent="0.2">
      <c r="A42" s="8" t="s">
        <v>60</v>
      </c>
      <c r="C42" s="9">
        <v>10000</v>
      </c>
      <c r="E42" s="9">
        <v>4306451</v>
      </c>
      <c r="G42" s="9">
        <v>4306451</v>
      </c>
      <c r="I42" s="9">
        <v>0</v>
      </c>
      <c r="K42" s="9">
        <v>10000</v>
      </c>
      <c r="M42" s="9">
        <v>4306451</v>
      </c>
      <c r="O42" s="9">
        <v>4306451</v>
      </c>
      <c r="Q42" s="78">
        <v>0</v>
      </c>
      <c r="R42" s="78"/>
    </row>
    <row r="43" spans="1:18" ht="21.75" customHeight="1" x14ac:dyDescent="0.2">
      <c r="A43" s="8" t="s">
        <v>39</v>
      </c>
      <c r="C43" s="9">
        <v>10000</v>
      </c>
      <c r="E43" s="9">
        <v>4266761</v>
      </c>
      <c r="G43" s="9">
        <v>4266761</v>
      </c>
      <c r="I43" s="9">
        <v>0</v>
      </c>
      <c r="K43" s="9">
        <v>10000</v>
      </c>
      <c r="M43" s="9">
        <v>4266761</v>
      </c>
      <c r="O43" s="9">
        <v>4266761</v>
      </c>
      <c r="Q43" s="78">
        <v>0</v>
      </c>
      <c r="R43" s="78"/>
    </row>
    <row r="44" spans="1:18" ht="21.75" customHeight="1" x14ac:dyDescent="0.2">
      <c r="A44" s="8" t="s">
        <v>40</v>
      </c>
      <c r="C44" s="9">
        <v>10000</v>
      </c>
      <c r="E44" s="9">
        <v>4286606</v>
      </c>
      <c r="G44" s="9">
        <v>4286606</v>
      </c>
      <c r="I44" s="9">
        <v>0</v>
      </c>
      <c r="K44" s="9">
        <v>10000</v>
      </c>
      <c r="M44" s="9">
        <v>4286606</v>
      </c>
      <c r="O44" s="9">
        <v>4286606</v>
      </c>
      <c r="Q44" s="78">
        <v>0</v>
      </c>
      <c r="R44" s="78"/>
    </row>
    <row r="45" spans="1:18" ht="21.75" customHeight="1" x14ac:dyDescent="0.2">
      <c r="A45" s="8" t="s">
        <v>41</v>
      </c>
      <c r="C45" s="9">
        <v>10000</v>
      </c>
      <c r="E45" s="9">
        <v>10914970</v>
      </c>
      <c r="G45" s="9">
        <v>10914970</v>
      </c>
      <c r="I45" s="9">
        <v>0</v>
      </c>
      <c r="K45" s="9">
        <v>10000</v>
      </c>
      <c r="M45" s="9">
        <v>10914970</v>
      </c>
      <c r="O45" s="9">
        <v>10914970</v>
      </c>
      <c r="Q45" s="78">
        <v>0</v>
      </c>
      <c r="R45" s="78"/>
    </row>
    <row r="46" spans="1:18" ht="21.75" customHeight="1" x14ac:dyDescent="0.2">
      <c r="A46" s="8" t="s">
        <v>58</v>
      </c>
      <c r="C46" s="9">
        <v>10000</v>
      </c>
      <c r="E46" s="9">
        <v>4286606</v>
      </c>
      <c r="G46" s="9">
        <v>4286606</v>
      </c>
      <c r="I46" s="9">
        <v>0</v>
      </c>
      <c r="K46" s="9">
        <v>10000</v>
      </c>
      <c r="M46" s="9">
        <v>4286606</v>
      </c>
      <c r="O46" s="9">
        <v>4286606</v>
      </c>
      <c r="Q46" s="78">
        <v>0</v>
      </c>
      <c r="R46" s="78"/>
    </row>
    <row r="47" spans="1:18" ht="21.75" customHeight="1" x14ac:dyDescent="0.2">
      <c r="A47" s="8" t="s">
        <v>38</v>
      </c>
      <c r="C47" s="9">
        <v>10000</v>
      </c>
      <c r="E47" s="9">
        <v>9148729</v>
      </c>
      <c r="G47" s="9">
        <v>9148729</v>
      </c>
      <c r="I47" s="9">
        <v>0</v>
      </c>
      <c r="K47" s="9">
        <v>10000</v>
      </c>
      <c r="M47" s="9">
        <v>9148729</v>
      </c>
      <c r="O47" s="9">
        <v>9148729</v>
      </c>
      <c r="Q47" s="78">
        <v>0</v>
      </c>
      <c r="R47" s="78"/>
    </row>
    <row r="48" spans="1:18" ht="21.75" customHeight="1" x14ac:dyDescent="0.2">
      <c r="A48" s="8" t="s">
        <v>59</v>
      </c>
      <c r="C48" s="9">
        <v>10000</v>
      </c>
      <c r="E48" s="9">
        <v>5080422</v>
      </c>
      <c r="G48" s="9">
        <v>5080422</v>
      </c>
      <c r="I48" s="9">
        <v>0</v>
      </c>
      <c r="K48" s="9">
        <v>10000</v>
      </c>
      <c r="M48" s="9">
        <v>5080422</v>
      </c>
      <c r="O48" s="9">
        <v>5080422</v>
      </c>
      <c r="Q48" s="78">
        <v>0</v>
      </c>
      <c r="R48" s="78"/>
    </row>
    <row r="49" spans="1:18" ht="21.75" customHeight="1" x14ac:dyDescent="0.2">
      <c r="A49" s="8" t="s">
        <v>61</v>
      </c>
      <c r="C49" s="9">
        <v>10000</v>
      </c>
      <c r="E49" s="9">
        <v>12016389</v>
      </c>
      <c r="G49" s="9">
        <v>12016389</v>
      </c>
      <c r="I49" s="9">
        <v>0</v>
      </c>
      <c r="K49" s="9">
        <v>10000</v>
      </c>
      <c r="M49" s="9">
        <v>12016389</v>
      </c>
      <c r="O49" s="9">
        <v>12016389</v>
      </c>
      <c r="Q49" s="78">
        <v>0</v>
      </c>
      <c r="R49" s="78"/>
    </row>
    <row r="50" spans="1:18" ht="21.75" customHeight="1" x14ac:dyDescent="0.2">
      <c r="A50" s="8" t="s">
        <v>42</v>
      </c>
      <c r="C50" s="9">
        <v>29700000</v>
      </c>
      <c r="E50" s="9">
        <v>104325283260</v>
      </c>
      <c r="G50" s="9">
        <v>84963217977</v>
      </c>
      <c r="I50" s="9">
        <v>19362065283</v>
      </c>
      <c r="K50" s="9">
        <v>29700000</v>
      </c>
      <c r="M50" s="9">
        <v>104325283260</v>
      </c>
      <c r="O50" s="9">
        <v>48302016741</v>
      </c>
      <c r="Q50" s="78">
        <v>56023266519</v>
      </c>
      <c r="R50" s="78"/>
    </row>
    <row r="51" spans="1:18" ht="21.75" customHeight="1" x14ac:dyDescent="0.2">
      <c r="A51" s="8" t="s">
        <v>106</v>
      </c>
      <c r="C51" s="9">
        <v>115000</v>
      </c>
      <c r="E51" s="9">
        <v>66945066391</v>
      </c>
      <c r="G51" s="9">
        <v>58836249664</v>
      </c>
      <c r="I51" s="9">
        <v>8108816727</v>
      </c>
      <c r="K51" s="9">
        <v>115000</v>
      </c>
      <c r="M51" s="9">
        <v>66945066391</v>
      </c>
      <c r="O51" s="9">
        <v>29631819701</v>
      </c>
      <c r="Q51" s="78">
        <v>37313246690</v>
      </c>
      <c r="R51" s="78"/>
    </row>
    <row r="52" spans="1:18" ht="21.75" customHeight="1" x14ac:dyDescent="0.2">
      <c r="A52" s="8" t="s">
        <v>116</v>
      </c>
      <c r="C52" s="9">
        <v>14482958</v>
      </c>
      <c r="E52" s="9">
        <v>195809592160</v>
      </c>
      <c r="G52" s="9">
        <v>162513251718</v>
      </c>
      <c r="I52" s="9">
        <v>33296340442</v>
      </c>
      <c r="K52" s="9">
        <v>14482958</v>
      </c>
      <c r="M52" s="9">
        <v>195809592160</v>
      </c>
      <c r="O52" s="9">
        <v>149999996006</v>
      </c>
      <c r="Q52" s="78">
        <v>45809596154</v>
      </c>
      <c r="R52" s="78"/>
    </row>
    <row r="53" spans="1:18" ht="21.75" customHeight="1" x14ac:dyDescent="0.2">
      <c r="A53" s="8" t="s">
        <v>34</v>
      </c>
      <c r="C53" s="9">
        <v>2338000</v>
      </c>
      <c r="E53" s="9">
        <v>44704998300</v>
      </c>
      <c r="G53" s="9">
        <v>52105566259</v>
      </c>
      <c r="I53" s="9">
        <v>-7400567958</v>
      </c>
      <c r="K53" s="9">
        <v>2338000</v>
      </c>
      <c r="M53" s="9">
        <v>44704998300</v>
      </c>
      <c r="O53" s="9">
        <v>11941825570</v>
      </c>
      <c r="Q53" s="78">
        <v>32763172730</v>
      </c>
      <c r="R53" s="78"/>
    </row>
    <row r="54" spans="1:18" ht="21.75" customHeight="1" x14ac:dyDescent="0.2">
      <c r="A54" s="8" t="s">
        <v>64</v>
      </c>
      <c r="C54" s="9">
        <v>5872208</v>
      </c>
      <c r="E54" s="9">
        <v>58151622004</v>
      </c>
      <c r="G54" s="9">
        <v>50343688789</v>
      </c>
      <c r="I54" s="9">
        <v>7807933215</v>
      </c>
      <c r="K54" s="9">
        <v>5872208</v>
      </c>
      <c r="M54" s="9">
        <v>58151622004</v>
      </c>
      <c r="O54" s="9">
        <v>19793693381</v>
      </c>
      <c r="Q54" s="78">
        <v>38357928623</v>
      </c>
      <c r="R54" s="78"/>
    </row>
    <row r="55" spans="1:18" ht="21.75" customHeight="1" x14ac:dyDescent="0.2">
      <c r="A55" s="8" t="s">
        <v>26</v>
      </c>
      <c r="C55" s="9">
        <v>980000</v>
      </c>
      <c r="E55" s="9">
        <v>54134877482</v>
      </c>
      <c r="G55" s="9">
        <v>46481895880</v>
      </c>
      <c r="I55" s="9">
        <v>7652981601</v>
      </c>
      <c r="K55" s="9">
        <v>980000</v>
      </c>
      <c r="M55" s="9">
        <v>54134877482</v>
      </c>
      <c r="O55" s="9">
        <v>51246776420</v>
      </c>
      <c r="Q55" s="78">
        <v>2888101061</v>
      </c>
      <c r="R55" s="78"/>
    </row>
    <row r="56" spans="1:18" ht="21.75" customHeight="1" x14ac:dyDescent="0.2">
      <c r="A56" s="8" t="s">
        <v>27</v>
      </c>
      <c r="C56" s="9">
        <v>800000</v>
      </c>
      <c r="E56" s="9">
        <v>47239990160</v>
      </c>
      <c r="G56" s="9">
        <v>30276142240</v>
      </c>
      <c r="I56" s="9">
        <v>16963847920</v>
      </c>
      <c r="K56" s="9">
        <v>800000</v>
      </c>
      <c r="M56" s="9">
        <v>47239990160</v>
      </c>
      <c r="O56" s="9">
        <v>29309873590</v>
      </c>
      <c r="Q56" s="78">
        <v>17930116570</v>
      </c>
      <c r="R56" s="78"/>
    </row>
    <row r="57" spans="1:18" ht="21.75" customHeight="1" x14ac:dyDescent="0.2">
      <c r="A57" s="8" t="s">
        <v>68</v>
      </c>
      <c r="C57" s="9">
        <v>3900000</v>
      </c>
      <c r="E57" s="9">
        <v>41291331510</v>
      </c>
      <c r="G57" s="9">
        <v>30068757810</v>
      </c>
      <c r="I57" s="9">
        <v>11222573700</v>
      </c>
      <c r="K57" s="9">
        <v>3900000</v>
      </c>
      <c r="M57" s="9">
        <v>41291331510</v>
      </c>
      <c r="O57" s="9">
        <v>29913883740</v>
      </c>
      <c r="Q57" s="78">
        <v>11377447770</v>
      </c>
      <c r="R57" s="78"/>
    </row>
    <row r="58" spans="1:18" ht="21.75" customHeight="1" x14ac:dyDescent="0.2">
      <c r="A58" s="8" t="s">
        <v>67</v>
      </c>
      <c r="C58" s="9">
        <v>1466666</v>
      </c>
      <c r="E58" s="9">
        <v>13083404759</v>
      </c>
      <c r="G58" s="9">
        <v>10172747416</v>
      </c>
      <c r="I58" s="9">
        <v>2910657343</v>
      </c>
      <c r="K58" s="9">
        <v>1466666</v>
      </c>
      <c r="M58" s="9">
        <v>13083404759</v>
      </c>
      <c r="O58" s="9">
        <v>5167872113</v>
      </c>
      <c r="Q58" s="78">
        <v>7915532646</v>
      </c>
      <c r="R58" s="78"/>
    </row>
    <row r="59" spans="1:18" ht="21.75" customHeight="1" x14ac:dyDescent="0.2">
      <c r="A59" s="8" t="s">
        <v>19</v>
      </c>
      <c r="C59" s="9">
        <v>10666000</v>
      </c>
      <c r="E59" s="9">
        <v>49742693554</v>
      </c>
      <c r="G59" s="9">
        <v>44133411089</v>
      </c>
      <c r="I59" s="9">
        <v>5609282464</v>
      </c>
      <c r="K59" s="9">
        <v>10666000</v>
      </c>
      <c r="M59" s="9">
        <v>49742693554</v>
      </c>
      <c r="O59" s="9">
        <v>35825573023</v>
      </c>
      <c r="Q59" s="78">
        <v>13917120531</v>
      </c>
      <c r="R59" s="78"/>
    </row>
    <row r="60" spans="1:18" ht="21.75" customHeight="1" x14ac:dyDescent="0.2">
      <c r="A60" s="8" t="s">
        <v>109</v>
      </c>
      <c r="C60" s="9">
        <v>3600000</v>
      </c>
      <c r="E60" s="9">
        <v>95173396560</v>
      </c>
      <c r="G60" s="9">
        <v>77286630960</v>
      </c>
      <c r="I60" s="9">
        <v>17886765600</v>
      </c>
      <c r="K60" s="9">
        <v>3600000</v>
      </c>
      <c r="M60" s="9">
        <v>95173396560</v>
      </c>
      <c r="O60" s="9">
        <v>61551305640</v>
      </c>
      <c r="Q60" s="78">
        <v>33622090920</v>
      </c>
      <c r="R60" s="78"/>
    </row>
    <row r="61" spans="1:18" ht="21.75" customHeight="1" x14ac:dyDescent="0.2">
      <c r="A61" s="8" t="s">
        <v>113</v>
      </c>
      <c r="C61" s="9">
        <v>2895076</v>
      </c>
      <c r="E61" s="9">
        <v>94613214455</v>
      </c>
      <c r="G61" s="9">
        <v>83740791278</v>
      </c>
      <c r="I61" s="9">
        <v>10872423177</v>
      </c>
      <c r="K61" s="9">
        <v>2895076</v>
      </c>
      <c r="M61" s="9">
        <v>94613214455</v>
      </c>
      <c r="O61" s="9">
        <v>69999984701</v>
      </c>
      <c r="Q61" s="78">
        <v>24613229754</v>
      </c>
      <c r="R61" s="78"/>
    </row>
    <row r="62" spans="1:18" ht="21.75" customHeight="1" x14ac:dyDescent="0.2">
      <c r="A62" s="8" t="s">
        <v>111</v>
      </c>
      <c r="C62" s="9">
        <v>10000000</v>
      </c>
      <c r="E62" s="9">
        <v>210826704000</v>
      </c>
      <c r="G62" s="9">
        <v>189682108000</v>
      </c>
      <c r="I62" s="9">
        <v>21144596000</v>
      </c>
      <c r="K62" s="9">
        <v>10000000</v>
      </c>
      <c r="M62" s="9">
        <v>210826704000</v>
      </c>
      <c r="O62" s="9">
        <v>166549900000</v>
      </c>
      <c r="Q62" s="78">
        <v>44276804000</v>
      </c>
      <c r="R62" s="78"/>
    </row>
    <row r="63" spans="1:18" ht="21.75" customHeight="1" x14ac:dyDescent="0.2">
      <c r="A63" s="8" t="s">
        <v>114</v>
      </c>
      <c r="C63" s="9">
        <v>2395638</v>
      </c>
      <c r="E63" s="9">
        <v>51171634530</v>
      </c>
      <c r="G63" s="9">
        <v>44971984990</v>
      </c>
      <c r="I63" s="9">
        <v>6199649540</v>
      </c>
      <c r="K63" s="9">
        <v>2395638</v>
      </c>
      <c r="M63" s="9">
        <v>51171634530</v>
      </c>
      <c r="O63" s="9">
        <v>39999997284</v>
      </c>
      <c r="Q63" s="78">
        <v>11171637246</v>
      </c>
      <c r="R63" s="78"/>
    </row>
    <row r="64" spans="1:18" ht="21.75" customHeight="1" x14ac:dyDescent="0.2">
      <c r="A64" s="8" t="s">
        <v>72</v>
      </c>
      <c r="C64" s="9">
        <v>45953770</v>
      </c>
      <c r="E64" s="9">
        <v>1006770327115</v>
      </c>
      <c r="G64" s="9">
        <v>1002445714702</v>
      </c>
      <c r="I64" s="9">
        <v>4324612413</v>
      </c>
      <c r="K64" s="9">
        <v>45953770</v>
      </c>
      <c r="M64" s="9">
        <v>1006770327115</v>
      </c>
      <c r="O64" s="9">
        <v>1002445714702</v>
      </c>
      <c r="Q64" s="78">
        <v>4324612413</v>
      </c>
      <c r="R64" s="78"/>
    </row>
    <row r="65" spans="1:18" ht="21.75" customHeight="1" x14ac:dyDescent="0.2">
      <c r="A65" s="8" t="s">
        <v>112</v>
      </c>
      <c r="C65" s="9">
        <v>5338755</v>
      </c>
      <c r="E65" s="9">
        <v>146312965494</v>
      </c>
      <c r="G65" s="9">
        <v>124415823219</v>
      </c>
      <c r="I65" s="9">
        <v>21897142275</v>
      </c>
      <c r="K65" s="9">
        <v>5338755</v>
      </c>
      <c r="M65" s="9">
        <v>146312965494</v>
      </c>
      <c r="O65" s="9">
        <v>99999989270</v>
      </c>
      <c r="Q65" s="78">
        <v>46312976224</v>
      </c>
      <c r="R65" s="78"/>
    </row>
    <row r="66" spans="1:18" ht="21.75" customHeight="1" x14ac:dyDescent="0.2">
      <c r="A66" s="8" t="s">
        <v>73</v>
      </c>
      <c r="C66" s="9">
        <v>477500</v>
      </c>
      <c r="E66" s="9">
        <v>12484865173</v>
      </c>
      <c r="G66" s="9">
        <v>11256185366</v>
      </c>
      <c r="I66" s="9">
        <v>1228679807</v>
      </c>
      <c r="K66" s="9">
        <v>477500</v>
      </c>
      <c r="M66" s="9">
        <v>12484865173</v>
      </c>
      <c r="O66" s="9">
        <v>11256185366</v>
      </c>
      <c r="Q66" s="78">
        <v>1228679807</v>
      </c>
      <c r="R66" s="78"/>
    </row>
    <row r="67" spans="1:18" ht="21.75" customHeight="1" x14ac:dyDescent="0.2">
      <c r="A67" s="8" t="s">
        <v>74</v>
      </c>
      <c r="C67" s="9">
        <v>1125000</v>
      </c>
      <c r="E67" s="9">
        <v>32015591550</v>
      </c>
      <c r="G67" s="9">
        <v>20641933350</v>
      </c>
      <c r="I67" s="9">
        <v>11373658200</v>
      </c>
      <c r="K67" s="9">
        <v>1125000</v>
      </c>
      <c r="M67" s="9">
        <v>32015591550</v>
      </c>
      <c r="O67" s="9">
        <v>20641933350</v>
      </c>
      <c r="Q67" s="78">
        <v>11373658200</v>
      </c>
      <c r="R67" s="78"/>
    </row>
    <row r="68" spans="1:18" ht="21.75" customHeight="1" x14ac:dyDescent="0.2">
      <c r="A68" s="8" t="s">
        <v>108</v>
      </c>
      <c r="C68" s="9">
        <v>17680000</v>
      </c>
      <c r="E68" s="9">
        <v>337828563072</v>
      </c>
      <c r="G68" s="9">
        <v>292072125488</v>
      </c>
      <c r="I68" s="9">
        <v>45756437584</v>
      </c>
      <c r="K68" s="9">
        <v>17680000</v>
      </c>
      <c r="M68" s="9">
        <v>337828563072</v>
      </c>
      <c r="O68" s="9">
        <v>174196640120</v>
      </c>
      <c r="Q68" s="78">
        <v>163631922952</v>
      </c>
      <c r="R68" s="78"/>
    </row>
    <row r="69" spans="1:18" ht="21.75" customHeight="1" x14ac:dyDescent="0.2">
      <c r="A69" s="8" t="s">
        <v>107</v>
      </c>
      <c r="C69" s="9">
        <v>15335408</v>
      </c>
      <c r="E69" s="9">
        <v>183678139422</v>
      </c>
      <c r="G69" s="9">
        <v>174268555436</v>
      </c>
      <c r="I69" s="9">
        <v>9409583986</v>
      </c>
      <c r="K69" s="9">
        <v>15335408</v>
      </c>
      <c r="M69" s="9">
        <v>183678139422</v>
      </c>
      <c r="O69" s="9">
        <v>159999992587</v>
      </c>
      <c r="Q69" s="78">
        <v>23678146835</v>
      </c>
      <c r="R69" s="78"/>
    </row>
    <row r="70" spans="1:18" ht="21.75" customHeight="1" x14ac:dyDescent="0.2">
      <c r="A70" s="8" t="s">
        <v>70</v>
      </c>
      <c r="C70" s="9">
        <v>1875000</v>
      </c>
      <c r="E70" s="9">
        <v>28465745625</v>
      </c>
      <c r="G70" s="9">
        <v>28894946769</v>
      </c>
      <c r="I70" s="9">
        <v>-429201144</v>
      </c>
      <c r="K70" s="9">
        <v>1875000</v>
      </c>
      <c r="M70" s="9">
        <v>28465745625</v>
      </c>
      <c r="O70" s="9">
        <v>28894946769</v>
      </c>
      <c r="Q70" s="78">
        <v>-429201144</v>
      </c>
      <c r="R70" s="78"/>
    </row>
    <row r="71" spans="1:18" ht="21.75" customHeight="1" x14ac:dyDescent="0.2">
      <c r="A71" s="8" t="s">
        <v>110</v>
      </c>
      <c r="C71" s="9">
        <v>5000000</v>
      </c>
      <c r="E71" s="9">
        <v>50483620000</v>
      </c>
      <c r="G71" s="9">
        <v>49885000000</v>
      </c>
      <c r="I71" s="9">
        <v>598620000</v>
      </c>
      <c r="K71" s="9">
        <v>5000000</v>
      </c>
      <c r="M71" s="9">
        <v>50483620000</v>
      </c>
      <c r="O71" s="9">
        <v>50112250000</v>
      </c>
      <c r="Q71" s="78">
        <v>371370000</v>
      </c>
      <c r="R71" s="78"/>
    </row>
    <row r="72" spans="1:18" ht="21.75" customHeight="1" x14ac:dyDescent="0.2">
      <c r="A72" s="8" t="s">
        <v>115</v>
      </c>
      <c r="C72" s="9">
        <v>4994000</v>
      </c>
      <c r="E72" s="9">
        <v>51027313656</v>
      </c>
      <c r="G72" s="9">
        <v>49880072000</v>
      </c>
      <c r="I72" s="9">
        <v>1147241656</v>
      </c>
      <c r="K72" s="9">
        <v>4994000</v>
      </c>
      <c r="M72" s="9">
        <v>51027313656</v>
      </c>
      <c r="O72" s="9">
        <v>49999928000</v>
      </c>
      <c r="Q72" s="78">
        <v>1027385656</v>
      </c>
      <c r="R72" s="78"/>
    </row>
    <row r="73" spans="1:18" ht="21.75" customHeight="1" x14ac:dyDescent="0.2">
      <c r="A73" s="8" t="s">
        <v>71</v>
      </c>
      <c r="C73" s="9">
        <v>200000</v>
      </c>
      <c r="E73" s="9">
        <v>3703151640</v>
      </c>
      <c r="G73" s="9">
        <v>3808117785</v>
      </c>
      <c r="I73" s="9">
        <v>-104966145</v>
      </c>
      <c r="K73" s="9">
        <v>200000</v>
      </c>
      <c r="M73" s="9">
        <v>3703151640</v>
      </c>
      <c r="O73" s="9">
        <v>3808117785</v>
      </c>
      <c r="Q73" s="78">
        <v>-104966145</v>
      </c>
      <c r="R73" s="78"/>
    </row>
    <row r="74" spans="1:18" ht="21.75" customHeight="1" x14ac:dyDescent="0.2">
      <c r="A74" s="8" t="s">
        <v>151</v>
      </c>
      <c r="C74" s="9">
        <v>800000</v>
      </c>
      <c r="E74" s="9">
        <v>719608500000</v>
      </c>
      <c r="G74" s="9">
        <v>719608500000</v>
      </c>
      <c r="I74" s="9">
        <v>0</v>
      </c>
      <c r="K74" s="9">
        <v>800000</v>
      </c>
      <c r="M74" s="9">
        <v>719608500000</v>
      </c>
      <c r="O74" s="9">
        <v>799565000000</v>
      </c>
      <c r="Q74" s="78">
        <v>-79956499999</v>
      </c>
      <c r="R74" s="78"/>
    </row>
    <row r="75" spans="1:18" ht="21.75" customHeight="1" x14ac:dyDescent="0.2">
      <c r="A75" s="8" t="s">
        <v>142</v>
      </c>
      <c r="C75" s="9">
        <v>480000</v>
      </c>
      <c r="E75" s="9">
        <v>431765100000</v>
      </c>
      <c r="G75" s="9">
        <v>479739000000</v>
      </c>
      <c r="I75" s="9">
        <v>-47973899999</v>
      </c>
      <c r="K75" s="9">
        <v>480000</v>
      </c>
      <c r="M75" s="9">
        <v>431765100000</v>
      </c>
      <c r="O75" s="9">
        <v>479739000000</v>
      </c>
      <c r="Q75" s="78">
        <v>-47973899999</v>
      </c>
      <c r="R75" s="78"/>
    </row>
    <row r="76" spans="1:18" ht="21.75" customHeight="1" x14ac:dyDescent="0.2">
      <c r="A76" s="8" t="s">
        <v>126</v>
      </c>
      <c r="C76" s="9">
        <v>534464</v>
      </c>
      <c r="E76" s="9">
        <v>478731529550</v>
      </c>
      <c r="G76" s="9">
        <v>466344048747</v>
      </c>
      <c r="I76" s="9">
        <v>12387480803</v>
      </c>
      <c r="K76" s="9">
        <v>534464</v>
      </c>
      <c r="M76" s="9">
        <v>478731529550</v>
      </c>
      <c r="O76" s="9">
        <v>408642639678</v>
      </c>
      <c r="Q76" s="78">
        <v>70088889872</v>
      </c>
      <c r="R76" s="78"/>
    </row>
    <row r="77" spans="1:18" ht="21.75" customHeight="1" x14ac:dyDescent="0.2">
      <c r="A77" s="8" t="s">
        <v>154</v>
      </c>
      <c r="C77" s="9">
        <v>625000</v>
      </c>
      <c r="E77" s="9">
        <v>598014652625</v>
      </c>
      <c r="G77" s="9">
        <v>592606344992</v>
      </c>
      <c r="I77" s="9">
        <v>5408307633</v>
      </c>
      <c r="K77" s="9">
        <v>625000</v>
      </c>
      <c r="M77" s="9">
        <v>598014652625</v>
      </c>
      <c r="O77" s="9">
        <v>598767004276</v>
      </c>
      <c r="Q77" s="78">
        <v>-752351650</v>
      </c>
      <c r="R77" s="78"/>
    </row>
    <row r="78" spans="1:18" ht="21.75" customHeight="1" x14ac:dyDescent="0.2">
      <c r="A78" s="8" t="s">
        <v>148</v>
      </c>
      <c r="C78" s="9">
        <v>1000000</v>
      </c>
      <c r="E78" s="9">
        <v>899510625000</v>
      </c>
      <c r="G78" s="9">
        <v>899510625000</v>
      </c>
      <c r="I78" s="9">
        <v>0</v>
      </c>
      <c r="K78" s="9">
        <v>1000000</v>
      </c>
      <c r="M78" s="9">
        <v>899510625000</v>
      </c>
      <c r="O78" s="9">
        <v>999456250000</v>
      </c>
      <c r="Q78" s="78">
        <v>-99945624999</v>
      </c>
      <c r="R78" s="78"/>
    </row>
    <row r="79" spans="1:18" ht="21.75" customHeight="1" x14ac:dyDescent="0.2">
      <c r="A79" s="8" t="s">
        <v>157</v>
      </c>
      <c r="C79" s="9">
        <v>209000</v>
      </c>
      <c r="E79" s="9">
        <v>177682285694</v>
      </c>
      <c r="G79" s="9">
        <v>176556179347</v>
      </c>
      <c r="I79" s="9">
        <v>1126106347</v>
      </c>
      <c r="K79" s="9">
        <v>209000</v>
      </c>
      <c r="M79" s="9">
        <v>177682285694</v>
      </c>
      <c r="O79" s="9">
        <v>171744691017</v>
      </c>
      <c r="Q79" s="78">
        <v>5937594677</v>
      </c>
      <c r="R79" s="78"/>
    </row>
    <row r="80" spans="1:18" ht="21.75" customHeight="1" x14ac:dyDescent="0.2">
      <c r="A80" s="8" t="s">
        <v>160</v>
      </c>
      <c r="C80" s="9">
        <v>1079237</v>
      </c>
      <c r="E80" s="9">
        <v>905837464665</v>
      </c>
      <c r="G80" s="9">
        <v>901183089203</v>
      </c>
      <c r="I80" s="9">
        <v>4654375462</v>
      </c>
      <c r="K80" s="9">
        <v>1079237</v>
      </c>
      <c r="M80" s="9">
        <v>905837464665</v>
      </c>
      <c r="O80" s="9">
        <v>877701953764</v>
      </c>
      <c r="Q80" s="78">
        <v>28135510901</v>
      </c>
      <c r="R80" s="78"/>
    </row>
    <row r="81" spans="1:18" ht="21.75" customHeight="1" x14ac:dyDescent="0.2">
      <c r="A81" s="8" t="s">
        <v>163</v>
      </c>
      <c r="C81" s="9">
        <v>2682862</v>
      </c>
      <c r="E81" s="9">
        <v>2012564706741</v>
      </c>
      <c r="G81" s="9">
        <v>2235558240546</v>
      </c>
      <c r="I81" s="9">
        <v>-222993533804</v>
      </c>
      <c r="K81" s="9">
        <v>2682862</v>
      </c>
      <c r="M81" s="9">
        <v>2012564706741</v>
      </c>
      <c r="O81" s="9">
        <v>2177395923870</v>
      </c>
      <c r="Q81" s="78">
        <v>-164831217128</v>
      </c>
      <c r="R81" s="78"/>
    </row>
    <row r="82" spans="1:18" ht="21.75" customHeight="1" x14ac:dyDescent="0.2">
      <c r="A82" s="8" t="s">
        <v>166</v>
      </c>
      <c r="C82" s="9">
        <v>1400000</v>
      </c>
      <c r="E82" s="9">
        <v>1252679684847</v>
      </c>
      <c r="G82" s="9">
        <v>1244723613315</v>
      </c>
      <c r="I82" s="9">
        <v>7956071532</v>
      </c>
      <c r="K82" s="9">
        <v>1400000</v>
      </c>
      <c r="M82" s="9">
        <v>1252679684847</v>
      </c>
      <c r="O82" s="9">
        <v>1204599042920</v>
      </c>
      <c r="Q82" s="78">
        <v>48080641927</v>
      </c>
      <c r="R82" s="78"/>
    </row>
    <row r="83" spans="1:18" ht="21.75" customHeight="1" x14ac:dyDescent="0.2">
      <c r="A83" s="8" t="s">
        <v>172</v>
      </c>
      <c r="C83" s="9">
        <v>2706888</v>
      </c>
      <c r="E83" s="9">
        <v>2233918911990</v>
      </c>
      <c r="G83" s="9">
        <v>2221625501097</v>
      </c>
      <c r="I83" s="9">
        <v>12293410893</v>
      </c>
      <c r="K83" s="9">
        <v>2706888</v>
      </c>
      <c r="M83" s="9">
        <v>2233918911990</v>
      </c>
      <c r="O83" s="9">
        <v>2277416592523</v>
      </c>
      <c r="Q83" s="78">
        <v>-43497680532</v>
      </c>
      <c r="R83" s="78"/>
    </row>
    <row r="84" spans="1:18" ht="21.75" customHeight="1" x14ac:dyDescent="0.2">
      <c r="A84" s="8" t="s">
        <v>130</v>
      </c>
      <c r="C84" s="9">
        <v>2000000</v>
      </c>
      <c r="E84" s="9">
        <v>1799021250000</v>
      </c>
      <c r="G84" s="9">
        <v>1799021250000</v>
      </c>
      <c r="I84" s="9">
        <v>0</v>
      </c>
      <c r="K84" s="9">
        <v>2000000</v>
      </c>
      <c r="M84" s="9">
        <v>1799021250000</v>
      </c>
      <c r="O84" s="9">
        <v>1998912500000</v>
      </c>
      <c r="Q84" s="78">
        <v>-199891249999</v>
      </c>
      <c r="R84" s="78"/>
    </row>
    <row r="85" spans="1:18" ht="21.75" customHeight="1" x14ac:dyDescent="0.2">
      <c r="A85" s="8" t="s">
        <v>169</v>
      </c>
      <c r="C85" s="9">
        <v>610000</v>
      </c>
      <c r="E85" s="9">
        <v>549063014559</v>
      </c>
      <c r="G85" s="9">
        <v>545109925221</v>
      </c>
      <c r="I85" s="9">
        <v>3953089338</v>
      </c>
      <c r="K85" s="9">
        <v>610000</v>
      </c>
      <c r="M85" s="9">
        <v>549063014559</v>
      </c>
      <c r="O85" s="9">
        <v>540816618905</v>
      </c>
      <c r="Q85" s="78">
        <v>8246395654</v>
      </c>
      <c r="R85" s="78"/>
    </row>
    <row r="86" spans="1:18" ht="21.75" customHeight="1" x14ac:dyDescent="0.2">
      <c r="A86" s="8" t="s">
        <v>175</v>
      </c>
      <c r="C86" s="9">
        <v>2137500</v>
      </c>
      <c r="E86" s="9">
        <v>1774796754235</v>
      </c>
      <c r="G86" s="9">
        <v>1762106908093</v>
      </c>
      <c r="I86" s="9">
        <v>12689846142</v>
      </c>
      <c r="K86" s="9">
        <v>2137500</v>
      </c>
      <c r="M86" s="9">
        <v>1774796754235</v>
      </c>
      <c r="O86" s="9">
        <v>1707318390557</v>
      </c>
      <c r="Q86" s="78">
        <v>67478363678</v>
      </c>
      <c r="R86" s="78"/>
    </row>
    <row r="87" spans="1:18" ht="21.75" customHeight="1" x14ac:dyDescent="0.2">
      <c r="A87" s="8" t="s">
        <v>136</v>
      </c>
      <c r="C87" s="9">
        <v>2000000</v>
      </c>
      <c r="E87" s="9">
        <v>1799021250000</v>
      </c>
      <c r="G87" s="9">
        <v>1799021250000</v>
      </c>
      <c r="I87" s="9">
        <v>0</v>
      </c>
      <c r="K87" s="9">
        <v>2000000</v>
      </c>
      <c r="M87" s="9">
        <v>1799021250000</v>
      </c>
      <c r="O87" s="9">
        <v>2000000000000</v>
      </c>
      <c r="Q87" s="78">
        <v>-200978749999</v>
      </c>
      <c r="R87" s="78"/>
    </row>
    <row r="88" spans="1:18" ht="21.75" customHeight="1" x14ac:dyDescent="0.2">
      <c r="A88" s="8" t="s">
        <v>178</v>
      </c>
      <c r="C88" s="9">
        <v>1403892</v>
      </c>
      <c r="E88" s="9">
        <v>1153903522674</v>
      </c>
      <c r="G88" s="9">
        <v>1145720476482</v>
      </c>
      <c r="I88" s="9">
        <v>8183046192</v>
      </c>
      <c r="K88" s="9">
        <v>1403892</v>
      </c>
      <c r="M88" s="9">
        <v>1153903522674</v>
      </c>
      <c r="O88" s="9">
        <v>1140361392736</v>
      </c>
      <c r="Q88" s="78">
        <v>13542129938</v>
      </c>
      <c r="R88" s="78"/>
    </row>
    <row r="89" spans="1:18" ht="21.75" customHeight="1" x14ac:dyDescent="0.2">
      <c r="A89" s="8" t="s">
        <v>181</v>
      </c>
      <c r="C89" s="9">
        <v>2530000</v>
      </c>
      <c r="E89" s="9">
        <v>2022133276833</v>
      </c>
      <c r="G89" s="9">
        <v>2009141205115</v>
      </c>
      <c r="I89" s="9">
        <v>12992071718</v>
      </c>
      <c r="K89" s="9">
        <v>2530000</v>
      </c>
      <c r="M89" s="9">
        <v>2022133276833</v>
      </c>
      <c r="O89" s="9">
        <v>2001410000000</v>
      </c>
      <c r="Q89" s="78">
        <v>20723276833</v>
      </c>
      <c r="R89" s="78"/>
    </row>
    <row r="90" spans="1:18" ht="21.75" customHeight="1" x14ac:dyDescent="0.2">
      <c r="A90" s="8" t="s">
        <v>187</v>
      </c>
      <c r="C90" s="9">
        <v>499988</v>
      </c>
      <c r="E90" s="9">
        <v>449744518372</v>
      </c>
      <c r="G90" s="9">
        <v>499716131525</v>
      </c>
      <c r="I90" s="9">
        <v>-49971613152</v>
      </c>
      <c r="K90" s="9">
        <v>499988</v>
      </c>
      <c r="M90" s="9">
        <v>449744518372</v>
      </c>
      <c r="O90" s="9">
        <v>500222373875</v>
      </c>
      <c r="Q90" s="78">
        <v>-50477855502</v>
      </c>
      <c r="R90" s="78"/>
    </row>
    <row r="91" spans="1:18" ht="21.75" customHeight="1" x14ac:dyDescent="0.2">
      <c r="A91" s="8" t="s">
        <v>133</v>
      </c>
      <c r="C91" s="9">
        <v>1000000</v>
      </c>
      <c r="E91" s="9">
        <v>899510625000</v>
      </c>
      <c r="G91" s="9">
        <v>899510625000</v>
      </c>
      <c r="I91" s="9">
        <v>0</v>
      </c>
      <c r="K91" s="9">
        <v>1000000</v>
      </c>
      <c r="M91" s="9">
        <v>899510625000</v>
      </c>
      <c r="O91" s="9">
        <v>1000000000000</v>
      </c>
      <c r="Q91" s="78">
        <v>-100489374999</v>
      </c>
      <c r="R91" s="78"/>
    </row>
    <row r="92" spans="1:18" ht="21.75" customHeight="1" x14ac:dyDescent="0.2">
      <c r="A92" s="8" t="s">
        <v>139</v>
      </c>
      <c r="C92" s="9">
        <v>2000000</v>
      </c>
      <c r="E92" s="9">
        <v>1799021250000</v>
      </c>
      <c r="G92" s="9">
        <v>1799021250000</v>
      </c>
      <c r="I92" s="9">
        <v>0</v>
      </c>
      <c r="K92" s="9">
        <v>2000000</v>
      </c>
      <c r="M92" s="9">
        <v>1799021250000</v>
      </c>
      <c r="O92" s="9">
        <v>2000000000000</v>
      </c>
      <c r="Q92" s="78">
        <v>-200978749999</v>
      </c>
      <c r="R92" s="78"/>
    </row>
    <row r="93" spans="1:18" ht="21.75" customHeight="1" x14ac:dyDescent="0.2">
      <c r="A93" s="8" t="s">
        <v>184</v>
      </c>
      <c r="C93" s="9">
        <v>5200000</v>
      </c>
      <c r="E93" s="9">
        <v>3966980980560</v>
      </c>
      <c r="G93" s="9">
        <v>3942725776502</v>
      </c>
      <c r="I93" s="9">
        <v>24255204058</v>
      </c>
      <c r="K93" s="9">
        <v>5200000</v>
      </c>
      <c r="M93" s="9">
        <v>3966980980560</v>
      </c>
      <c r="O93" s="9">
        <v>3941795711937</v>
      </c>
      <c r="Q93" s="78">
        <v>25185268623</v>
      </c>
      <c r="R93" s="78"/>
    </row>
    <row r="94" spans="1:18" ht="21.75" customHeight="1" x14ac:dyDescent="0.2">
      <c r="A94" s="8" t="s">
        <v>145</v>
      </c>
      <c r="C94" s="9">
        <v>3000000</v>
      </c>
      <c r="E94" s="9">
        <v>2974462755956</v>
      </c>
      <c r="G94" s="9">
        <v>2946728798675</v>
      </c>
      <c r="I94" s="9">
        <v>27733957281</v>
      </c>
      <c r="K94" s="9">
        <v>3000000</v>
      </c>
      <c r="M94" s="9">
        <v>2974462755956</v>
      </c>
      <c r="O94" s="9">
        <v>3000000000000</v>
      </c>
      <c r="Q94" s="78">
        <v>-25537244043</v>
      </c>
      <c r="R94" s="78"/>
    </row>
    <row r="95" spans="1:18" ht="21.75" customHeight="1" x14ac:dyDescent="0.2">
      <c r="A95" s="8" t="s">
        <v>190</v>
      </c>
      <c r="C95" s="9">
        <v>500000</v>
      </c>
      <c r="E95" s="9">
        <v>449755312500</v>
      </c>
      <c r="G95" s="9">
        <v>500234375000</v>
      </c>
      <c r="I95" s="9">
        <v>-50479062499</v>
      </c>
      <c r="K95" s="9">
        <v>500000</v>
      </c>
      <c r="M95" s="9">
        <v>449755312500</v>
      </c>
      <c r="O95" s="9">
        <v>500234375000</v>
      </c>
      <c r="Q95" s="78">
        <v>-50479062499</v>
      </c>
      <c r="R95" s="78"/>
    </row>
    <row r="96" spans="1:18" ht="21.75" customHeight="1" x14ac:dyDescent="0.2">
      <c r="A96" s="8" t="s">
        <v>318</v>
      </c>
      <c r="C96" s="9">
        <v>325379674</v>
      </c>
      <c r="E96" s="9">
        <v>325133198</v>
      </c>
      <c r="G96" s="9">
        <v>325133198</v>
      </c>
      <c r="I96" s="9">
        <v>0</v>
      </c>
      <c r="K96" s="9">
        <v>325379674</v>
      </c>
      <c r="M96" s="9">
        <v>325133198</v>
      </c>
      <c r="O96" s="9">
        <v>325133198</v>
      </c>
      <c r="Q96" s="78">
        <v>0</v>
      </c>
      <c r="R96" s="78"/>
    </row>
    <row r="97" spans="1:18" ht="21.75" customHeight="1" x14ac:dyDescent="0.2">
      <c r="A97" s="11" t="s">
        <v>319</v>
      </c>
      <c r="C97" s="13">
        <v>45953770</v>
      </c>
      <c r="E97" s="13">
        <v>45918960</v>
      </c>
      <c r="G97" s="13">
        <v>45918960</v>
      </c>
      <c r="I97" s="13">
        <v>0</v>
      </c>
      <c r="K97" s="13">
        <v>45953770</v>
      </c>
      <c r="M97" s="13">
        <v>45918960</v>
      </c>
      <c r="O97" s="13">
        <v>45918960</v>
      </c>
      <c r="Q97" s="80">
        <v>0</v>
      </c>
      <c r="R97" s="80"/>
    </row>
    <row r="98" spans="1:18" ht="21.75" customHeight="1" x14ac:dyDescent="0.2">
      <c r="A98" s="15" t="s">
        <v>75</v>
      </c>
      <c r="C98" s="16">
        <v>1166363114</v>
      </c>
      <c r="E98" s="16">
        <v>34462659768676</v>
      </c>
      <c r="G98" s="16">
        <v>34286253698104</v>
      </c>
      <c r="I98" s="16">
        <v>176406070575</v>
      </c>
      <c r="K98" s="16">
        <v>1166363114</v>
      </c>
      <c r="M98" s="16">
        <v>34462659768676</v>
      </c>
      <c r="O98" s="16">
        <v>34312612815425</v>
      </c>
      <c r="Q98" s="89">
        <v>150046953263</v>
      </c>
      <c r="R98" s="89"/>
    </row>
  </sheetData>
  <mergeCells count="99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Q51:R51"/>
    <mergeCell ref="Q52:R52"/>
    <mergeCell ref="Q53:R53"/>
    <mergeCell ref="Q54:R54"/>
    <mergeCell ref="Q55:R55"/>
    <mergeCell ref="Q56:R56"/>
    <mergeCell ref="Q57:R57"/>
    <mergeCell ref="Q58:R58"/>
    <mergeCell ref="Q59:R59"/>
    <mergeCell ref="Q60:R60"/>
    <mergeCell ref="Q61:R61"/>
    <mergeCell ref="Q62:R62"/>
    <mergeCell ref="Q63:R63"/>
    <mergeCell ref="Q64:R64"/>
    <mergeCell ref="Q65:R65"/>
    <mergeCell ref="Q66:R66"/>
    <mergeCell ref="Q67:R67"/>
    <mergeCell ref="Q68:R68"/>
    <mergeCell ref="Q69:R69"/>
    <mergeCell ref="Q70:R70"/>
    <mergeCell ref="Q71:R71"/>
    <mergeCell ref="Q72:R72"/>
    <mergeCell ref="Q73:R73"/>
    <mergeCell ref="Q74:R74"/>
    <mergeCell ref="Q75:R75"/>
    <mergeCell ref="Q76:R76"/>
    <mergeCell ref="Q77:R77"/>
    <mergeCell ref="Q78:R78"/>
    <mergeCell ref="Q79:R79"/>
    <mergeCell ref="Q80:R80"/>
    <mergeCell ref="Q81:R81"/>
    <mergeCell ref="Q82:R82"/>
    <mergeCell ref="Q83:R83"/>
    <mergeCell ref="Q84:R84"/>
    <mergeCell ref="Q85:R85"/>
    <mergeCell ref="Q86:R86"/>
    <mergeCell ref="Q87:R87"/>
    <mergeCell ref="Q88:R88"/>
    <mergeCell ref="Q89:R89"/>
    <mergeCell ref="Q90:R90"/>
    <mergeCell ref="Q91:R91"/>
    <mergeCell ref="Q92:R92"/>
    <mergeCell ref="Q98:R98"/>
    <mergeCell ref="Q93:R93"/>
    <mergeCell ref="Q94:R94"/>
    <mergeCell ref="Q95:R95"/>
    <mergeCell ref="Q96:R96"/>
    <mergeCell ref="Q97:R97"/>
  </mergeCells>
  <pageMargins left="0.39" right="0.39" top="0.39" bottom="0.39" header="0" footer="0"/>
  <pageSetup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19</vt:i4>
      </vt:variant>
    </vt:vector>
  </HeadingPairs>
  <TitlesOfParts>
    <vt:vector size="38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Azam Beik</dc:creator>
  <dc:description/>
  <cp:lastModifiedBy>Azam Beik</cp:lastModifiedBy>
  <dcterms:created xsi:type="dcterms:W3CDTF">2026-09-26T08:13:16Z</dcterms:created>
  <dcterms:modified xsi:type="dcterms:W3CDTF">2026-09-30T05:53:18Z</dcterms:modified>
</cp:coreProperties>
</file>