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بهمن 11\"/>
    </mc:Choice>
  </mc:AlternateContent>
  <xr:revisionPtr revIDLastSave="0" documentId="13_ncr:1_{7071A04C-6B8C-4F00-B9E7-E6511C3FA8E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2)" sheetId="2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2" hidden="1">'درآمد سپرده بانکی'!$A$7:$J$18</definedName>
    <definedName name="_xlnm._FilterDatabase" localSheetId="6" hidden="1">سپرده!$A$8:$L$18</definedName>
    <definedName name="_xlnm._FilterDatabase" localSheetId="17" hidden="1">'سود سپرده بانکی'!$A$6:$M$18</definedName>
    <definedName name="_xlnm.Print_Area" localSheetId="4">اوراق!$A$1:$AM$26</definedName>
    <definedName name="_xlnm.Print_Area" localSheetId="2">'اوراق مشتقه'!$A$1:$AX$62</definedName>
    <definedName name="_xlnm.Print_Area" localSheetId="5">'تعدیل قیمت'!$A$1:$N$21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بانکی'!$A$1:$K$18</definedName>
    <definedName name="_xlnm.Print_Area" localSheetId="10">'درآمد سرمایه گذاری در اوراق به'!$A$1:$S$29</definedName>
    <definedName name="_xlnm.Print_Area" localSheetId="8">'درآمد سرمایه گذاری در سهام'!$A$1:$X$62</definedName>
    <definedName name="_xlnm.Print_Area" localSheetId="9">'درآمد سرمایه گذاری در صندوق'!$A$1:$X$15</definedName>
    <definedName name="_xlnm.Print_Area" localSheetId="14">'درآمد سود سهام'!$A$1:$T$18</definedName>
    <definedName name="_xlnm.Print_Area" localSheetId="15">'درآمد سود صندوق'!$A$1:$L$7</definedName>
    <definedName name="_xlnm.Print_Area" localSheetId="20">'درآمد ناشی از تغییر قیمت اوراق'!$A$1:$S$77</definedName>
    <definedName name="_xlnm.Print_Area" localSheetId="18">'درآمد ناشی از فروش'!$A$1:$S$25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سهام!$A$1:$AC$55</definedName>
    <definedName name="_xlnm.Print_Area" localSheetId="16">'سود اوراق بهادار'!$A$1:$U$27</definedName>
    <definedName name="_xlnm.Print_Area" localSheetId="17">'سود سپرده بانکی'!$A$1:$N$18</definedName>
    <definedName name="_xlnm.Print_Area" localSheetId="0">'صورت وضعیت'!$A$1:$B$44</definedName>
    <definedName name="_xlnm.Print_Area" localSheetId="11">'مبالغ تخصیصی اوراق (2)'!$A$1:$S$22</definedName>
    <definedName name="_xlnm.Print_Area" localSheetId="3">'واحدهای صندوق'!$A$1:$AB$15</definedName>
  </definedNames>
  <calcPr calcId="191029"/>
</workbook>
</file>

<file path=xl/calcChain.xml><?xml version="1.0" encoding="utf-8"?>
<calcChain xmlns="http://schemas.openxmlformats.org/spreadsheetml/2006/main">
  <c r="K21" i="6" l="1"/>
  <c r="F13" i="8"/>
  <c r="H18" i="13"/>
  <c r="H16" i="13"/>
  <c r="H15" i="13"/>
  <c r="H13" i="13"/>
  <c r="H10" i="13"/>
  <c r="H8" i="13"/>
  <c r="M18" i="18"/>
  <c r="F18" i="13"/>
  <c r="F9" i="13"/>
  <c r="F10" i="13"/>
  <c r="F11" i="13"/>
  <c r="F12" i="13"/>
  <c r="F13" i="13"/>
  <c r="F14" i="13"/>
  <c r="F15" i="13"/>
  <c r="F16" i="13"/>
  <c r="F17" i="13"/>
  <c r="D18" i="13"/>
  <c r="F8" i="13"/>
  <c r="J22" i="22"/>
  <c r="M22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8" i="13" l="1"/>
  <c r="J9" i="13"/>
  <c r="J13" i="13"/>
  <c r="J17" i="13"/>
  <c r="J11" i="13"/>
  <c r="J16" i="13"/>
  <c r="J10" i="13"/>
  <c r="Q29" i="19"/>
  <c r="Q28" i="19"/>
  <c r="Q27" i="19"/>
  <c r="Q82" i="21"/>
  <c r="Q81" i="21"/>
  <c r="Q80" i="21"/>
  <c r="N21" i="9"/>
  <c r="U21" i="9" s="1"/>
  <c r="N14" i="9"/>
  <c r="U14" i="9" s="1"/>
  <c r="S18" i="15"/>
  <c r="Q18" i="15"/>
  <c r="O18" i="15"/>
  <c r="U10" i="9"/>
  <c r="U11" i="9"/>
  <c r="U12" i="9"/>
  <c r="U13" i="9"/>
  <c r="U15" i="9"/>
  <c r="U16" i="9"/>
  <c r="U17" i="9"/>
  <c r="U18" i="9"/>
  <c r="U19" i="9"/>
  <c r="U20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9" i="9"/>
  <c r="S62" i="9"/>
  <c r="Q62" i="9"/>
  <c r="A61" i="9"/>
  <c r="N9" i="9"/>
  <c r="N11" i="9"/>
  <c r="S9" i="15"/>
  <c r="S10" i="15"/>
  <c r="S11" i="15"/>
  <c r="S12" i="15"/>
  <c r="S13" i="15"/>
  <c r="S14" i="15"/>
  <c r="S15" i="15"/>
  <c r="S16" i="15"/>
  <c r="S17" i="15"/>
  <c r="S8" i="15"/>
  <c r="J12" i="8"/>
  <c r="J10" i="8"/>
  <c r="J9" i="8"/>
  <c r="F12" i="8"/>
  <c r="F11" i="8"/>
  <c r="J11" i="8" s="1"/>
  <c r="F10" i="8"/>
  <c r="F9" i="8"/>
  <c r="L18" i="7"/>
  <c r="J14" i="13" l="1"/>
  <c r="J12" i="13"/>
  <c r="J15" i="13"/>
  <c r="J18" i="13"/>
  <c r="N62" i="9"/>
  <c r="U62" i="9"/>
  <c r="F8" i="8" s="1"/>
  <c r="J8" i="8" l="1"/>
  <c r="J13" i="8" s="1"/>
  <c r="H9" i="8"/>
  <c r="H10" i="8" l="1"/>
  <c r="H11" i="8"/>
  <c r="H8" i="8"/>
  <c r="H12" i="8"/>
  <c r="H13" i="8" l="1"/>
</calcChain>
</file>

<file path=xl/sharedStrings.xml><?xml version="1.0" encoding="utf-8"?>
<sst xmlns="http://schemas.openxmlformats.org/spreadsheetml/2006/main" count="879" uniqueCount="330">
  <si>
    <t>صندوق سرمایه‌گذاری گنجینه یکم آوید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</si>
  <si>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</si>
  <si>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</si>
  <si>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</si>
  <si>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</si>
  <si>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</si>
  <si>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</si>
  <si>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</si>
  <si>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</si>
  <si>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</si>
  <si>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</si>
  <si>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</si>
  <si>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</si>
  <si>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</si>
  <si>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</si>
  <si>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</si>
  <si>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</si>
  <si>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</si>
  <si>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</si>
  <si>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</si>
  <si>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</si>
  <si>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</si>
  <si>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بیمه اتکایی امین</t>
  </si>
  <si>
    <t>پالایش نفت اصفهان</t>
  </si>
  <si>
    <t>پالایش نفت تهران</t>
  </si>
  <si>
    <t>پتروشیمی پردیس</t>
  </si>
  <si>
    <t>پتروشیمی‌شیراز</t>
  </si>
  <si>
    <t>پخش البرز</t>
  </si>
  <si>
    <t>تامین سرمایه امین</t>
  </si>
  <si>
    <t>ح . تامین سرمایه امین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</si>
  <si>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</si>
  <si>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</si>
  <si>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</si>
  <si>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</si>
  <si>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</si>
  <si>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</si>
  <si>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</si>
  <si>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</si>
  <si>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</si>
  <si>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</si>
  <si>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</si>
  <si>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</si>
  <si>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</si>
  <si>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</si>
  <si>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</si>
  <si>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</si>
  <si>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</si>
  <si>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</si>
  <si>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</si>
  <si>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</si>
  <si>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</si>
  <si>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</si>
  <si>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</si>
  <si>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</si>
  <si>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</si>
  <si>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</si>
  <si>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</si>
  <si>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هرمزگان جنوب</t>
  </si>
  <si>
    <t>گروه صنعتی درپاد تبریز</t>
  </si>
  <si>
    <t>گروه مالی صبا تامین</t>
  </si>
  <si>
    <t>نیان باتری خاوران</t>
  </si>
  <si>
    <t>ملی‌ صنایع‌ مس‌ ایران‌</t>
  </si>
  <si>
    <t>پالایش نفت بندرعباس</t>
  </si>
  <si>
    <t>صنایع پتروشیمی خلیج فارس</t>
  </si>
  <si>
    <t>پتروشیمی نوری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</si>
  <si>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</si>
  <si>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</si>
  <si>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</si>
  <si>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</si>
  <si>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</si>
  <si>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</si>
  <si>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</si>
  <si>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</si>
  <si>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</si>
  <si>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</si>
  <si>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</si>
  <si>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</si>
  <si>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</si>
  <si>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</si>
  <si>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</si>
  <si>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</si>
  <si>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</si>
  <si>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</si>
  <si>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</si>
  <si>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</si>
  <si>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</si>
  <si>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</si>
  <si>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</si>
  <si>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</si>
  <si>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</si>
  <si>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</si>
  <si>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</si>
  <si>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</si>
  <si>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</si>
  <si>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</si>
  <si>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</si>
  <si>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</si>
  <si>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پاداش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</si>
  <si>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</si>
  <si>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</si>
  <si>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</si>
  <si>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</si>
  <si>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</si>
  <si>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</si>
  <si>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</si>
  <si>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</si>
  <si>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</si>
  <si>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</si>
  <si>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</si>
  <si>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</si>
  <si>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</si>
  <si>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</si>
  <si>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1402/12/15</t>
  </si>
  <si>
    <t>1405/10/21</t>
  </si>
  <si>
    <t>صکوک اجاره تاصیکو810-بدون ضامن</t>
  </si>
  <si>
    <t>1404/10/16</t>
  </si>
  <si>
    <t>1408/10/16</t>
  </si>
  <si>
    <t>صکوک اجاره صند412-بدون ضامن</t>
  </si>
  <si>
    <t>1400/12/23</t>
  </si>
  <si>
    <t>1404/12/22</t>
  </si>
  <si>
    <t>صکوک اجاره صند502-بدون ضامن</t>
  </si>
  <si>
    <t>1401/02/10</t>
  </si>
  <si>
    <t>1405/02/10</t>
  </si>
  <si>
    <t>مرابحه پارس میکاکیش060708</t>
  </si>
  <si>
    <t>1402/07/08</t>
  </si>
  <si>
    <t>1406/07/08</t>
  </si>
  <si>
    <t>مرابحه داروسازی شهیدقاضی070917</t>
  </si>
  <si>
    <t>1403/09/17</t>
  </si>
  <si>
    <t>1407/09/17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</si>
  <si>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</si>
  <si>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</si>
  <si>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</si>
  <si>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</si>
  <si>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</si>
  <si>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</si>
  <si>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</si>
  <si>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</si>
  <si>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</si>
  <si>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دولت186-ش.خ051124</t>
  </si>
  <si>
    <t>1403/07/24</t>
  </si>
  <si>
    <t>1405/11/24</t>
  </si>
  <si>
    <t>مرابحه عام دولت223-ش.خ070431</t>
  </si>
  <si>
    <t>1404/04/31</t>
  </si>
  <si>
    <t>1407/04/31</t>
  </si>
  <si>
    <t>مرابحه عام دولت232-ش.خ070725</t>
  </si>
  <si>
    <t>1404/06/25</t>
  </si>
  <si>
    <t>1407/07/25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</si>
  <si>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</si>
  <si>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</si>
  <si>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</si>
  <si>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</si>
  <si>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</si>
  <si>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</si>
  <si>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دولت254-ش.خ070911</t>
  </si>
  <si>
    <t>1404/09/11</t>
  </si>
  <si>
    <t>1407/09/11</t>
  </si>
  <si>
    <t>مرابحه عام دولت265-ش.خ070430</t>
  </si>
  <si>
    <t>1407/04/30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</si>
  <si>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</si>
  <si>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</si>
  <si>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</si>
  <si>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</si>
  <si>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</si>
  <si>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</si>
  <si>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</si>
  <si>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</si>
  <si>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</si>
  <si>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-4.73%</t>
  </si>
  <si>
    <t>-4.32%</t>
  </si>
  <si>
    <t>1.85%</t>
  </si>
  <si>
    <t>4.46%</t>
  </si>
  <si>
    <t>2.24%</t>
  </si>
  <si>
    <t>5.16%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</si>
  <si>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</si>
  <si>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</si>
  <si>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</si>
  <si>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</si>
  <si>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</si>
  <si>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</si>
  <si>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</si>
  <si>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</si>
  <si>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</si>
  <si>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</si>
  <si>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</si>
  <si>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</si>
  <si>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</si>
  <si>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</si>
  <si>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</si>
  <si>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</si>
  <si>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</si>
  <si>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</si>
  <si>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</si>
  <si>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</si>
  <si>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</si>
  <si>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</si>
  <si>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</si>
  <si>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</si>
  <si>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</si>
  <si>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</si>
  <si>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</si>
  <si>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</si>
  <si>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</si>
  <si>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</si>
  <si>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</si>
  <si>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توسعه سامانه ی نرم افزاری نگین</t>
  </si>
  <si>
    <t>ح . بیمه اتکایی امین</t>
  </si>
  <si>
    <t>مهرمام میهن</t>
  </si>
  <si>
    <t>سرمایه گذاری مهر</t>
  </si>
  <si>
    <t>سرمایه گذاری پایا تدبیرپارسا</t>
  </si>
  <si>
    <t>صنایع غذایی رضوی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</si>
  <si>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</si>
  <si>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</si>
  <si>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</si>
  <si>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</si>
  <si>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</si>
  <si>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</si>
  <si>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</si>
  <si>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دولت180-ش.خ041024</t>
  </si>
  <si>
    <t>مرابحه عام دولت139-ش.خ040804</t>
  </si>
  <si>
    <t>مرابحه عام دولت110-ش.خ040401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</si>
  <si>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</si>
  <si>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</si>
  <si>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</si>
  <si>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</si>
  <si>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</si>
  <si>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</si>
  <si>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</si>
  <si>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</si>
  <si>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</si>
  <si>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</si>
  <si>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</si>
  <si>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</si>
  <si>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</si>
  <si>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</si>
  <si>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</si>
  <si>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</si>
  <si>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</si>
  <si>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</si>
  <si>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</si>
  <si>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</si>
  <si>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</si>
  <si>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</si>
  <si>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</si>
  <si>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</si>
  <si>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</si>
  <si>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</si>
  <si>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1404/04/30</t>
  </si>
  <si>
    <t>1404/10/24</t>
  </si>
  <si>
    <t>1404/01/27</t>
  </si>
  <si>
    <t>1404/04/29</t>
  </si>
  <si>
    <t>1404/11/28</t>
  </si>
  <si>
    <t>1404/06/31</t>
  </si>
  <si>
    <t>1404/04/28</t>
  </si>
  <si>
    <t>1404/05/09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</si>
  <si>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</si>
  <si>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</si>
  <si>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</si>
  <si>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</si>
  <si>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</si>
  <si>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</si>
  <si>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</si>
  <si>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</si>
  <si>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</si>
  <si>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</si>
  <si>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1404/08/04</t>
  </si>
  <si>
    <t>1404/04/01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</si>
  <si>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</si>
  <si>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</si>
  <si>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</si>
  <si>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</si>
  <si>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</si>
  <si>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</si>
  <si>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</si>
  <si>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</si>
  <si>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</si>
  <si>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</si>
  <si>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</si>
  <si>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</si>
  <si>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</si>
  <si>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</si>
  <si>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</si>
  <si>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</si>
  <si>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</si>
  <si>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ظهرمز06031</t>
  </si>
  <si>
    <t>ثبت به بهای تمام شده</t>
  </si>
  <si>
    <t>نگهداری تا سررسید</t>
  </si>
  <si>
    <t>بانک ملی</t>
  </si>
  <si>
    <t>ملت</t>
  </si>
  <si>
    <t>دی</t>
  </si>
  <si>
    <t>اقتصاد نوین</t>
  </si>
  <si>
    <t>پاسارگاد</t>
  </si>
  <si>
    <t>خاورمیانه</t>
  </si>
  <si>
    <t>گردشگری</t>
  </si>
  <si>
    <t>صادرات</t>
  </si>
  <si>
    <t>سپه</t>
  </si>
  <si>
    <t xml:space="preserve">سود سهام شرکت های سرمایه گذاری زیر مجموعه سهام عدالت </t>
  </si>
  <si>
    <t>برای ماه منتهی به 1404/10/30</t>
  </si>
  <si>
    <t>مدت نگهداری</t>
  </si>
  <si>
    <t>شرکت تامین سرمایه امین</t>
  </si>
  <si>
    <t>صندوق بازنشستگی کشوری ( صند412)</t>
  </si>
  <si>
    <t>پارس میکا کیش</t>
  </si>
  <si>
    <t>داروسازی شهید قاضی (دقاضی07)</t>
  </si>
  <si>
    <t>کیش 05</t>
  </si>
  <si>
    <t>صکوک اجاره (صند 502)</t>
  </si>
  <si>
    <t>شرکت تامین سرمایه بانک ملت</t>
  </si>
  <si>
    <t xml:space="preserve">اوراق مرابحه عام دولت 223 </t>
  </si>
  <si>
    <t>صندوق امین ملت</t>
  </si>
  <si>
    <t>شرکت تامین سرمایه امید</t>
  </si>
  <si>
    <t>اوراق مرابحه عام دولت232</t>
  </si>
  <si>
    <t>سازمان تامین اجتماعی</t>
  </si>
  <si>
    <t>مرابحه عام دولت254</t>
  </si>
  <si>
    <t>اوراق مرابحه عام دولت234</t>
  </si>
  <si>
    <t>اوراق مرابحه عام دولت235</t>
  </si>
  <si>
    <t>شرکت گروه خدمات بازار سرمایه آبان</t>
  </si>
  <si>
    <t xml:space="preserve"> اختیارف.ت.هرمز-2496-060218 </t>
  </si>
  <si>
    <t>از 1404/01/01 الی 1404/11/30</t>
  </si>
  <si>
    <t>از 1404/06/23 الی 1404/11/30</t>
  </si>
  <si>
    <t>از 1404/07/26 الی 1404/11/30</t>
  </si>
  <si>
    <t>از 1404/04/17 الی 1404/11/30</t>
  </si>
  <si>
    <t>از 1404/05/08 الی 1404/11/30</t>
  </si>
  <si>
    <t>از 1404/09/02 الی 1404/11/30</t>
  </si>
  <si>
    <t>از 1404/07/01 الی 1404/11/30</t>
  </si>
  <si>
    <t>از 1404/07/18 الی 1404/11/30</t>
  </si>
  <si>
    <t>از 1404/07/08 الی 1404/11/30</t>
  </si>
  <si>
    <t>از 1404/07/15 الی 1404/11/30</t>
  </si>
  <si>
    <t>از 1404/08/26 الی 1404/11/30</t>
  </si>
  <si>
    <t>اوراق مرابحه عام دولت265</t>
  </si>
  <si>
    <t>از 1404/08/26 الی 1404/11/31</t>
  </si>
  <si>
    <t>شهر</t>
  </si>
  <si>
    <t>کارآفرین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</si>
</sst>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name val="B Mitra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B Mitra"/>
      <charset val="17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0" fontId="5" fillId="0" borderId="0" xfId="0" applyNumberFormat="1" applyFont="1" applyAlignment="1">
      <alignment horizontal="right" vertical="top"/>
    </xf>
    <xf numFmtId="165" fontId="5" fillId="0" borderId="5" xfId="2" applyNumberFormat="1" applyFont="1" applyBorder="1" applyAlignment="1">
      <alignment horizontal="right" vertical="top"/>
    </xf>
    <xf numFmtId="9" fontId="5" fillId="0" borderId="2" xfId="2" applyFont="1" applyBorder="1" applyAlignment="1">
      <alignment horizontal="right" vertical="top"/>
    </xf>
    <xf numFmtId="9" fontId="5" fillId="0" borderId="6" xfId="2" applyFont="1" applyBorder="1" applyAlignment="1">
      <alignment horizontal="right" vertical="top"/>
    </xf>
    <xf numFmtId="9" fontId="5" fillId="0" borderId="0" xfId="2" applyFont="1" applyBorder="1" applyAlignment="1">
      <alignment horizontal="right" vertical="top"/>
    </xf>
    <xf numFmtId="9" fontId="5" fillId="0" borderId="7" xfId="2" applyFont="1" applyBorder="1" applyAlignment="1">
      <alignment horizontal="right" vertical="top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0" fontId="5" fillId="0" borderId="4" xfId="2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38" fontId="5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5" fillId="0" borderId="0" xfId="0" applyNumberFormat="1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1" fillId="0" borderId="0" xfId="3" applyFont="1" applyAlignment="1">
      <alignment horizontal="center" vertical="center"/>
    </xf>
    <xf numFmtId="0" fontId="6" fillId="0" borderId="0" xfId="3" applyAlignment="1">
      <alignment horizontal="left"/>
    </xf>
    <xf numFmtId="0" fontId="6" fillId="0" borderId="0" xfId="3" applyAlignment="1">
      <alignment horizontal="center"/>
    </xf>
    <xf numFmtId="38" fontId="6" fillId="0" borderId="0" xfId="3" applyNumberFormat="1" applyAlignment="1">
      <alignment horizont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4" fillId="0" borderId="8" xfId="3" applyFont="1" applyBorder="1" applyAlignment="1">
      <alignment horizontal="center" vertical="center"/>
    </xf>
    <xf numFmtId="38" fontId="4" fillId="0" borderId="8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38" fontId="4" fillId="0" borderId="7" xfId="3" applyNumberFormat="1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/>
    </xf>
    <xf numFmtId="38" fontId="10" fillId="0" borderId="0" xfId="4" applyNumberFormat="1" applyFont="1" applyFill="1" applyBorder="1" applyAlignment="1">
      <alignment horizontal="center" vertical="center"/>
    </xf>
    <xf numFmtId="38" fontId="11" fillId="0" borderId="0" xfId="4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65" fontId="5" fillId="0" borderId="0" xfId="5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3" fontId="9" fillId="0" borderId="0" xfId="3" applyNumberFormat="1" applyFont="1" applyAlignment="1">
      <alignment horizontal="center" vertical="center" wrapText="1"/>
    </xf>
    <xf numFmtId="3" fontId="6" fillId="0" borderId="0" xfId="3" applyNumberFormat="1" applyAlignment="1">
      <alignment vertical="center" wrapText="1"/>
    </xf>
    <xf numFmtId="0" fontId="12" fillId="0" borderId="0" xfId="3" applyFont="1" applyAlignment="1">
      <alignment horizontal="center" vertical="center"/>
    </xf>
    <xf numFmtId="0" fontId="6" fillId="0" borderId="0" xfId="3" applyAlignment="1">
      <alignment horizontal="center" vertical="center"/>
    </xf>
    <xf numFmtId="38" fontId="10" fillId="0" borderId="0" xfId="4" applyNumberFormat="1" applyFont="1" applyFill="1" applyBorder="1" applyAlignment="1">
      <alignment horizontal="center" vertical="center"/>
    </xf>
    <xf numFmtId="38" fontId="6" fillId="0" borderId="0" xfId="3" applyNumberFormat="1" applyAlignment="1">
      <alignment horizontal="center" vertical="center"/>
    </xf>
    <xf numFmtId="38" fontId="11" fillId="0" borderId="6" xfId="4" applyNumberFormat="1" applyFont="1" applyBorder="1" applyAlignment="1">
      <alignment horizontal="center" vertical="center"/>
    </xf>
    <xf numFmtId="38" fontId="11" fillId="0" borderId="6" xfId="4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/>
    </xf>
    <xf numFmtId="0" fontId="5" fillId="0" borderId="0" xfId="3" applyFont="1" applyAlignment="1">
      <alignment vertical="center"/>
    </xf>
    <xf numFmtId="4" fontId="5" fillId="0" borderId="0" xfId="0" applyNumberFormat="1" applyFont="1" applyBorder="1" applyAlignment="1">
      <alignment horizontal="right" vertical="top"/>
    </xf>
    <xf numFmtId="9" fontId="5" fillId="0" borderId="5" xfId="2" applyFont="1" applyBorder="1" applyAlignment="1">
      <alignment horizontal="right" vertical="top"/>
    </xf>
  </cellXfs>
  <cellStyles count="6">
    <cellStyle name="Comma" xfId="1" builtinId="3"/>
    <cellStyle name="Comma 2" xfId="4" xr:uid="{CF345C5D-E685-4ED2-947A-2DE7EB416D4F}"/>
    <cellStyle name="Normal" xfId="0" builtinId="0"/>
    <cellStyle name="Normal 2" xfId="3" xr:uid="{D4127F00-3666-4337-AB39-9A3D07B8F6E9}"/>
    <cellStyle name="Percent" xfId="2" builtinId="5"/>
    <cellStyle name="Percent 2" xfId="5" xr:uid="{0B19F53B-B5BE-4F58-9164-CBE49E7F8D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67652</xdr:colOff>
      <xdr:row>43</xdr:row>
      <xdr:rowOff>136525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394D1D-7AD2-43AE-D462-18034192A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882348" y="47625"/>
          <a:ext cx="708440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C20" sqref="C20"/>
    </sheetView>
  </sheetViews>
  <sheetFormatPr defaultRowHeight="12.75" x14ac:dyDescent="0.2"/>
  <cols>
    <col min="1" max="1" width="72.7109375" customWidth="1"/>
    <col min="2" max="2" width="32.5703125" customWidth="1"/>
    <col min="3" max="3" width="76.5703125" customWidth="1"/>
  </cols>
  <sheetData>
    <row r="1" spans="1:3" ht="29.1" customHeight="1" x14ac:dyDescent="0.2">
      <c r="A1" s="32"/>
      <c r="B1" s="32"/>
      <c r="C1" s="32"/>
    </row>
    <row r="2" spans="1:3" ht="21.75" customHeight="1" x14ac:dyDescent="0.2">
      <c r="A2" s="32"/>
      <c r="B2" s="32"/>
      <c r="C2" s="32"/>
    </row>
    <row r="3" spans="1:3" ht="21.75" customHeight="1" x14ac:dyDescent="0.2">
      <c r="A3" s="32"/>
      <c r="B3" s="32"/>
      <c r="C3" s="32"/>
    </row>
    <row r="4" spans="1:3" ht="7.35" customHeight="1" x14ac:dyDescent="0.2"/>
    <row r="5" spans="1:3" ht="123.6" customHeight="1" x14ac:dyDescent="0.2">
      <c r="B5" s="33"/>
    </row>
    <row r="6" spans="1:3" ht="123.6" customHeight="1" x14ac:dyDescent="0.2">
      <c r="B6" s="33"/>
    </row>
  </sheetData>
  <mergeCells count="4">
    <mergeCell ref="A1:C1"/>
    <mergeCell ref="A2:C2"/>
    <mergeCell ref="A3:C3"/>
    <mergeCell ref="B5:B6"/>
  </mergeCells>
  <pageMargins left="0.25" right="0.25" top="0.75" bottom="0.75" header="0.3" footer="0.3"/>
  <pageSetup paperSize="9" scale="9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5"/>
  <sheetViews>
    <sheetView rightToLeft="1" view="pageBreakPreview" zoomScale="115" zoomScaleNormal="100" zoomScaleSheetLayoutView="115" workbookViewId="0">
      <selection activeCell="Q20" sqref="Q2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28515625" bestFit="1" customWidth="1"/>
    <col min="7" max="7" width="1.28515625" customWidth="1"/>
    <col min="8" max="8" width="13" customWidth="1"/>
    <col min="9" max="9" width="1.28515625" customWidth="1"/>
    <col min="10" max="10" width="16.28515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7109375" bestFit="1" customWidth="1"/>
    <col min="18" max="18" width="1.28515625" customWidth="1"/>
    <col min="19" max="19" width="15.42578125" bestFit="1" customWidth="1"/>
    <col min="20" max="20" width="1.28515625" customWidth="1"/>
    <col min="21" max="21" width="16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45" customHeight="1" x14ac:dyDescent="0.2"/>
    <row r="5" spans="1:23" ht="14.45" customHeight="1" x14ac:dyDescent="0.2">
      <c r="A5" s="1" t="s">
        <v>210</v>
      </c>
      <c r="B5" s="42" t="s">
        <v>211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4.45" customHeight="1" x14ac:dyDescent="0.2">
      <c r="D6" s="39" t="s">
        <v>198</v>
      </c>
      <c r="E6" s="39"/>
      <c r="F6" s="39"/>
      <c r="G6" s="39"/>
      <c r="H6" s="39"/>
      <c r="I6" s="39"/>
      <c r="J6" s="39"/>
      <c r="K6" s="39"/>
      <c r="L6" s="39"/>
      <c r="N6" s="39" t="s">
        <v>199</v>
      </c>
      <c r="O6" s="39"/>
      <c r="P6" s="39"/>
      <c r="Q6" s="39"/>
      <c r="R6" s="39"/>
      <c r="S6" s="39"/>
      <c r="T6" s="39"/>
      <c r="U6" s="39"/>
      <c r="V6" s="39"/>
      <c r="W6" s="39"/>
    </row>
    <row r="7" spans="1:23" ht="14.45" customHeight="1" x14ac:dyDescent="0.2">
      <c r="D7" s="3"/>
      <c r="E7" s="3"/>
      <c r="F7" s="3"/>
      <c r="G7" s="3"/>
      <c r="H7" s="3"/>
      <c r="I7" s="3"/>
      <c r="J7" s="38" t="s">
        <v>65</v>
      </c>
      <c r="K7" s="38"/>
      <c r="L7" s="38"/>
      <c r="N7" s="3"/>
      <c r="O7" s="3"/>
      <c r="P7" s="3"/>
      <c r="Q7" s="3"/>
      <c r="R7" s="3"/>
      <c r="S7" s="3"/>
      <c r="T7" s="3"/>
      <c r="U7" s="38" t="s">
        <v>65</v>
      </c>
      <c r="V7" s="38"/>
      <c r="W7" s="38"/>
    </row>
    <row r="8" spans="1:23" ht="14.45" customHeight="1" x14ac:dyDescent="0.2">
      <c r="A8" s="39" t="s">
        <v>89</v>
      </c>
      <c r="B8" s="39"/>
      <c r="D8" s="2" t="s">
        <v>212</v>
      </c>
      <c r="F8" s="2" t="s">
        <v>202</v>
      </c>
      <c r="H8" s="2" t="s">
        <v>203</v>
      </c>
      <c r="J8" s="4" t="s">
        <v>176</v>
      </c>
      <c r="K8" s="3"/>
      <c r="L8" s="4" t="s">
        <v>184</v>
      </c>
      <c r="N8" s="2" t="s">
        <v>212</v>
      </c>
      <c r="P8" s="39" t="s">
        <v>202</v>
      </c>
      <c r="Q8" s="39"/>
      <c r="S8" s="2" t="s">
        <v>203</v>
      </c>
      <c r="U8" s="4" t="s">
        <v>176</v>
      </c>
      <c r="V8" s="3"/>
      <c r="W8" s="4" t="s">
        <v>184</v>
      </c>
    </row>
    <row r="9" spans="1:23" ht="21.75" customHeight="1" x14ac:dyDescent="0.2">
      <c r="A9" s="59" t="s">
        <v>92</v>
      </c>
      <c r="B9" s="59"/>
      <c r="D9" s="49">
        <v>0</v>
      </c>
      <c r="E9" s="50"/>
      <c r="F9" s="49">
        <v>-16547561255</v>
      </c>
      <c r="G9" s="50"/>
      <c r="H9" s="49">
        <v>0</v>
      </c>
      <c r="I9" s="50"/>
      <c r="J9" s="49">
        <v>-16547561255</v>
      </c>
      <c r="L9" s="7">
        <v>-1.78</v>
      </c>
      <c r="N9" s="49">
        <v>0</v>
      </c>
      <c r="O9" s="50"/>
      <c r="P9" s="51">
        <v>9550196745</v>
      </c>
      <c r="Q9" s="51"/>
      <c r="R9" s="50"/>
      <c r="S9" s="49">
        <v>20267289260</v>
      </c>
      <c r="T9" s="50"/>
      <c r="U9" s="49">
        <v>29817486005</v>
      </c>
      <c r="W9" s="7">
        <v>0.6</v>
      </c>
    </row>
    <row r="10" spans="1:23" ht="21.75" customHeight="1" x14ac:dyDescent="0.2">
      <c r="A10" s="60" t="s">
        <v>93</v>
      </c>
      <c r="B10" s="60"/>
      <c r="D10" s="52">
        <v>0</v>
      </c>
      <c r="E10" s="50"/>
      <c r="F10" s="52">
        <v>-11635327054</v>
      </c>
      <c r="G10" s="50"/>
      <c r="H10" s="52">
        <v>0</v>
      </c>
      <c r="I10" s="50"/>
      <c r="J10" s="52">
        <v>-11635327054</v>
      </c>
      <c r="L10" s="10">
        <v>-1.25</v>
      </c>
      <c r="N10" s="52">
        <v>0</v>
      </c>
      <c r="O10" s="50"/>
      <c r="P10" s="53">
        <v>2288747945</v>
      </c>
      <c r="Q10" s="53"/>
      <c r="R10" s="50"/>
      <c r="S10" s="52">
        <v>0</v>
      </c>
      <c r="T10" s="50"/>
      <c r="U10" s="52">
        <v>2288747945</v>
      </c>
      <c r="W10" s="10">
        <v>0.05</v>
      </c>
    </row>
    <row r="11" spans="1:23" ht="21.75" customHeight="1" x14ac:dyDescent="0.2">
      <c r="A11" s="60" t="s">
        <v>95</v>
      </c>
      <c r="B11" s="60"/>
      <c r="D11" s="52">
        <v>0</v>
      </c>
      <c r="E11" s="50"/>
      <c r="F11" s="52">
        <v>28240862649</v>
      </c>
      <c r="G11" s="50"/>
      <c r="H11" s="52">
        <v>0</v>
      </c>
      <c r="I11" s="50"/>
      <c r="J11" s="52">
        <v>28240862649</v>
      </c>
      <c r="L11" s="10">
        <v>3.04</v>
      </c>
      <c r="N11" s="52">
        <v>0</v>
      </c>
      <c r="O11" s="50"/>
      <c r="P11" s="53">
        <v>77735732500</v>
      </c>
      <c r="Q11" s="53"/>
      <c r="R11" s="50"/>
      <c r="S11" s="52">
        <v>0</v>
      </c>
      <c r="T11" s="50"/>
      <c r="U11" s="52">
        <v>77735732500</v>
      </c>
      <c r="W11" s="10">
        <v>1.56</v>
      </c>
    </row>
    <row r="12" spans="1:23" ht="21.75" customHeight="1" x14ac:dyDescent="0.2">
      <c r="A12" s="60" t="s">
        <v>96</v>
      </c>
      <c r="B12" s="60"/>
      <c r="D12" s="52">
        <v>0</v>
      </c>
      <c r="E12" s="50"/>
      <c r="F12" s="52">
        <v>13792129560</v>
      </c>
      <c r="G12" s="50"/>
      <c r="H12" s="52">
        <v>0</v>
      </c>
      <c r="I12" s="50"/>
      <c r="J12" s="52">
        <v>13792129560</v>
      </c>
      <c r="L12" s="10">
        <v>1.48</v>
      </c>
      <c r="N12" s="52">
        <v>0</v>
      </c>
      <c r="O12" s="50"/>
      <c r="P12" s="53">
        <v>43276551904</v>
      </c>
      <c r="Q12" s="53"/>
      <c r="R12" s="50"/>
      <c r="S12" s="52">
        <v>0</v>
      </c>
      <c r="T12" s="50"/>
      <c r="U12" s="52">
        <v>43276551904</v>
      </c>
      <c r="W12" s="10">
        <v>0.87</v>
      </c>
    </row>
    <row r="13" spans="1:23" ht="21.75" customHeight="1" x14ac:dyDescent="0.2">
      <c r="A13" s="60" t="s">
        <v>94</v>
      </c>
      <c r="B13" s="60"/>
      <c r="D13" s="52">
        <v>0</v>
      </c>
      <c r="E13" s="50"/>
      <c r="F13" s="52">
        <v>-10225626839</v>
      </c>
      <c r="G13" s="50"/>
      <c r="H13" s="52">
        <v>0</v>
      </c>
      <c r="I13" s="50"/>
      <c r="J13" s="52">
        <v>-10225626839</v>
      </c>
      <c r="L13" s="10">
        <v>-1.1000000000000001</v>
      </c>
      <c r="N13" s="52">
        <v>0</v>
      </c>
      <c r="O13" s="50"/>
      <c r="P13" s="53">
        <v>-6590521424</v>
      </c>
      <c r="Q13" s="53"/>
      <c r="R13" s="50"/>
      <c r="S13" s="52">
        <v>0</v>
      </c>
      <c r="T13" s="50"/>
      <c r="U13" s="52">
        <v>-6590521424</v>
      </c>
      <c r="W13" s="10">
        <v>-0.13</v>
      </c>
    </row>
    <row r="14" spans="1:23" ht="21.75" customHeight="1" x14ac:dyDescent="0.2">
      <c r="A14" s="61" t="s">
        <v>97</v>
      </c>
      <c r="B14" s="61"/>
      <c r="D14" s="56">
        <v>0</v>
      </c>
      <c r="E14" s="50"/>
      <c r="F14" s="56">
        <v>31252452000</v>
      </c>
      <c r="G14" s="50"/>
      <c r="H14" s="56">
        <v>0</v>
      </c>
      <c r="I14" s="50"/>
      <c r="J14" s="56">
        <v>31252452000</v>
      </c>
      <c r="L14" s="14">
        <v>3.36</v>
      </c>
      <c r="N14" s="56">
        <v>0</v>
      </c>
      <c r="O14" s="50"/>
      <c r="P14" s="53">
        <v>75159412000</v>
      </c>
      <c r="Q14" s="57"/>
      <c r="R14" s="50"/>
      <c r="S14" s="56">
        <v>0</v>
      </c>
      <c r="T14" s="50"/>
      <c r="U14" s="56">
        <v>75159412000</v>
      </c>
      <c r="W14" s="14">
        <v>1.5</v>
      </c>
    </row>
    <row r="15" spans="1:23" ht="21.75" customHeight="1" x14ac:dyDescent="0.2">
      <c r="A15" s="37" t="s">
        <v>65</v>
      </c>
      <c r="B15" s="37"/>
      <c r="D15" s="54">
        <v>0</v>
      </c>
      <c r="E15" s="50"/>
      <c r="F15" s="54">
        <v>34876929061</v>
      </c>
      <c r="G15" s="50"/>
      <c r="H15" s="54">
        <v>0</v>
      </c>
      <c r="I15" s="50"/>
      <c r="J15" s="54">
        <v>34876929061</v>
      </c>
      <c r="L15" s="17">
        <v>3.75</v>
      </c>
      <c r="N15" s="54">
        <v>0</v>
      </c>
      <c r="O15" s="50"/>
      <c r="P15" s="50"/>
      <c r="Q15" s="54">
        <v>201420119670</v>
      </c>
      <c r="R15" s="50"/>
      <c r="S15" s="54">
        <v>20267289260</v>
      </c>
      <c r="T15" s="50"/>
      <c r="U15" s="54">
        <v>221687408930</v>
      </c>
      <c r="W15" s="17">
        <v>4.45</v>
      </c>
    </row>
  </sheetData>
  <mergeCells count="2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</mergeCells>
  <pageMargins left="0.39" right="0.39" top="0.39" bottom="0.39" header="0" footer="0"/>
  <pageSetup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9"/>
  <sheetViews>
    <sheetView rightToLeft="1" view="pageBreakPreview" topLeftCell="A10" zoomScaleNormal="100" zoomScaleSheetLayoutView="100" workbookViewId="0">
      <selection activeCell="L40" sqref="L4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85546875" bestFit="1" customWidth="1"/>
    <col min="5" max="5" width="1.28515625" customWidth="1"/>
    <col min="6" max="6" width="17.570312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8.5703125" bestFit="1" customWidth="1"/>
    <col min="13" max="13" width="1.28515625" customWidth="1"/>
    <col min="14" max="14" width="17.5703125" bestFit="1" customWidth="1"/>
    <col min="15" max="15" width="1.28515625" customWidth="1"/>
    <col min="16" max="16" width="17.57031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14.45" customHeight="1" x14ac:dyDescent="0.2">
      <c r="A5" s="1" t="s">
        <v>213</v>
      </c>
      <c r="B5" s="42" t="s">
        <v>214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D6" s="39" t="s">
        <v>198</v>
      </c>
      <c r="E6" s="39"/>
      <c r="F6" s="39"/>
      <c r="G6" s="39"/>
      <c r="H6" s="39"/>
      <c r="I6" s="39"/>
      <c r="J6" s="39"/>
      <c r="L6" s="39" t="s">
        <v>199</v>
      </c>
      <c r="M6" s="39"/>
      <c r="N6" s="39"/>
      <c r="O6" s="39"/>
      <c r="P6" s="39"/>
      <c r="Q6" s="39"/>
      <c r="R6" s="3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9" t="s">
        <v>215</v>
      </c>
      <c r="B8" s="39"/>
      <c r="D8" s="2" t="s">
        <v>216</v>
      </c>
      <c r="F8" s="2" t="s">
        <v>202</v>
      </c>
      <c r="H8" s="2" t="s">
        <v>203</v>
      </c>
      <c r="J8" s="2" t="s">
        <v>65</v>
      </c>
      <c r="L8" s="2" t="s">
        <v>216</v>
      </c>
      <c r="N8" s="2" t="s">
        <v>202</v>
      </c>
      <c r="P8" s="2" t="s">
        <v>203</v>
      </c>
      <c r="R8" s="2" t="s">
        <v>65</v>
      </c>
    </row>
    <row r="9" spans="1:18" ht="21.75" customHeight="1" x14ac:dyDescent="0.2">
      <c r="A9" s="40" t="s">
        <v>217</v>
      </c>
      <c r="B9" s="40"/>
      <c r="D9" s="49">
        <v>0</v>
      </c>
      <c r="E9" s="50"/>
      <c r="F9" s="49">
        <v>0</v>
      </c>
      <c r="G9" s="50"/>
      <c r="H9" s="49">
        <v>0</v>
      </c>
      <c r="I9" s="50"/>
      <c r="J9" s="49">
        <v>0</v>
      </c>
      <c r="K9" s="50"/>
      <c r="L9" s="49">
        <v>29479621880</v>
      </c>
      <c r="M9" s="50"/>
      <c r="N9" s="49">
        <v>0</v>
      </c>
      <c r="O9" s="50"/>
      <c r="P9" s="49">
        <v>9496877222</v>
      </c>
      <c r="Q9" s="50"/>
      <c r="R9" s="49">
        <v>38976499102</v>
      </c>
    </row>
    <row r="10" spans="1:18" ht="21.75" customHeight="1" x14ac:dyDescent="0.2">
      <c r="A10" s="34" t="s">
        <v>218</v>
      </c>
      <c r="B10" s="34"/>
      <c r="D10" s="52">
        <v>0</v>
      </c>
      <c r="E10" s="50"/>
      <c r="F10" s="52">
        <v>0</v>
      </c>
      <c r="G10" s="50"/>
      <c r="H10" s="52">
        <v>0</v>
      </c>
      <c r="I10" s="50"/>
      <c r="J10" s="52">
        <v>0</v>
      </c>
      <c r="K10" s="50"/>
      <c r="L10" s="52">
        <v>28033563883</v>
      </c>
      <c r="M10" s="50"/>
      <c r="N10" s="52">
        <v>0</v>
      </c>
      <c r="O10" s="50"/>
      <c r="P10" s="52">
        <v>4210377940</v>
      </c>
      <c r="Q10" s="50"/>
      <c r="R10" s="52">
        <v>32243941823</v>
      </c>
    </row>
    <row r="11" spans="1:18" ht="21.75" customHeight="1" x14ac:dyDescent="0.2">
      <c r="A11" s="34" t="s">
        <v>147</v>
      </c>
      <c r="B11" s="34"/>
      <c r="D11" s="52">
        <v>53174618079</v>
      </c>
      <c r="E11" s="50"/>
      <c r="F11" s="52">
        <v>8942479651</v>
      </c>
      <c r="G11" s="50"/>
      <c r="H11" s="52">
        <v>0</v>
      </c>
      <c r="I11" s="50"/>
      <c r="J11" s="52">
        <v>62117097730</v>
      </c>
      <c r="K11" s="50"/>
      <c r="L11" s="52">
        <v>663953576792</v>
      </c>
      <c r="M11" s="50"/>
      <c r="N11" s="52">
        <v>-122816989354</v>
      </c>
      <c r="O11" s="50"/>
      <c r="P11" s="52">
        <v>-145105812786</v>
      </c>
      <c r="Q11" s="50"/>
      <c r="R11" s="52">
        <v>396030774652</v>
      </c>
    </row>
    <row r="12" spans="1:18" ht="21.75" customHeight="1" x14ac:dyDescent="0.2">
      <c r="A12" s="34" t="s">
        <v>219</v>
      </c>
      <c r="B12" s="34"/>
      <c r="D12" s="52">
        <v>0</v>
      </c>
      <c r="E12" s="50"/>
      <c r="F12" s="52">
        <v>0</v>
      </c>
      <c r="G12" s="50"/>
      <c r="H12" s="52">
        <v>0</v>
      </c>
      <c r="I12" s="50"/>
      <c r="J12" s="52">
        <v>0</v>
      </c>
      <c r="K12" s="50"/>
      <c r="L12" s="52">
        <v>21803315926</v>
      </c>
      <c r="M12" s="50"/>
      <c r="N12" s="52">
        <v>0</v>
      </c>
      <c r="O12" s="50"/>
      <c r="P12" s="52">
        <v>15928608945</v>
      </c>
      <c r="Q12" s="50"/>
      <c r="R12" s="52">
        <v>37731924871</v>
      </c>
    </row>
    <row r="13" spans="1:18" ht="21.75" customHeight="1" x14ac:dyDescent="0.2">
      <c r="A13" s="34" t="s">
        <v>156</v>
      </c>
      <c r="B13" s="34"/>
      <c r="D13" s="52">
        <v>319923398837</v>
      </c>
      <c r="E13" s="50"/>
      <c r="F13" s="52">
        <v>-301349916738</v>
      </c>
      <c r="G13" s="50"/>
      <c r="H13" s="52">
        <v>0</v>
      </c>
      <c r="I13" s="50"/>
      <c r="J13" s="52">
        <v>18573482099</v>
      </c>
      <c r="K13" s="50"/>
      <c r="L13" s="52">
        <v>319923398837</v>
      </c>
      <c r="M13" s="50"/>
      <c r="N13" s="52">
        <v>-301349916738</v>
      </c>
      <c r="O13" s="50"/>
      <c r="P13" s="52">
        <v>0</v>
      </c>
      <c r="Q13" s="50"/>
      <c r="R13" s="52">
        <v>18573482099</v>
      </c>
    </row>
    <row r="14" spans="1:18" ht="21.75" customHeight="1" x14ac:dyDescent="0.2">
      <c r="A14" s="34" t="s">
        <v>114</v>
      </c>
      <c r="B14" s="34"/>
      <c r="D14" s="52">
        <v>54998498470</v>
      </c>
      <c r="E14" s="50"/>
      <c r="F14" s="52">
        <v>0</v>
      </c>
      <c r="G14" s="50"/>
      <c r="H14" s="52">
        <v>0</v>
      </c>
      <c r="I14" s="50"/>
      <c r="J14" s="52">
        <v>54998498470</v>
      </c>
      <c r="K14" s="50"/>
      <c r="L14" s="52">
        <v>80034151756</v>
      </c>
      <c r="M14" s="50"/>
      <c r="N14" s="52">
        <v>-1087499999</v>
      </c>
      <c r="O14" s="50"/>
      <c r="P14" s="52">
        <v>0</v>
      </c>
      <c r="Q14" s="50"/>
      <c r="R14" s="52">
        <v>78946651757</v>
      </c>
    </row>
    <row r="15" spans="1:18" ht="21.75" customHeight="1" x14ac:dyDescent="0.2">
      <c r="A15" s="34" t="s">
        <v>153</v>
      </c>
      <c r="B15" s="34"/>
      <c r="D15" s="52">
        <v>52885281160</v>
      </c>
      <c r="E15" s="50"/>
      <c r="F15" s="52">
        <v>8762842844</v>
      </c>
      <c r="G15" s="50"/>
      <c r="H15" s="52">
        <v>0</v>
      </c>
      <c r="I15" s="50"/>
      <c r="J15" s="52">
        <v>61648124004</v>
      </c>
      <c r="K15" s="50"/>
      <c r="L15" s="52">
        <v>373629242852</v>
      </c>
      <c r="M15" s="50"/>
      <c r="N15" s="52">
        <v>-230567640635</v>
      </c>
      <c r="O15" s="50"/>
      <c r="P15" s="52">
        <v>0</v>
      </c>
      <c r="Q15" s="50"/>
      <c r="R15" s="52">
        <v>143061602217</v>
      </c>
    </row>
    <row r="16" spans="1:18" ht="21.75" customHeight="1" x14ac:dyDescent="0.2">
      <c r="A16" s="34" t="s">
        <v>150</v>
      </c>
      <c r="B16" s="34"/>
      <c r="D16" s="52">
        <v>27508771780</v>
      </c>
      <c r="E16" s="50"/>
      <c r="F16" s="52">
        <v>6456087592</v>
      </c>
      <c r="G16" s="50"/>
      <c r="H16" s="52">
        <v>0</v>
      </c>
      <c r="I16" s="50"/>
      <c r="J16" s="52">
        <v>33964859372</v>
      </c>
      <c r="K16" s="50"/>
      <c r="L16" s="52">
        <v>283206355600</v>
      </c>
      <c r="M16" s="50"/>
      <c r="N16" s="52">
        <v>-133230626611</v>
      </c>
      <c r="O16" s="50"/>
      <c r="P16" s="52">
        <v>0</v>
      </c>
      <c r="Q16" s="50"/>
      <c r="R16" s="52">
        <v>149975728989</v>
      </c>
    </row>
    <row r="17" spans="1:18" ht="21.75" customHeight="1" x14ac:dyDescent="0.2">
      <c r="A17" s="34" t="s">
        <v>144</v>
      </c>
      <c r="B17" s="34"/>
      <c r="D17" s="52">
        <v>21718511104</v>
      </c>
      <c r="E17" s="50"/>
      <c r="F17" s="52">
        <v>3572489346</v>
      </c>
      <c r="G17" s="50"/>
      <c r="H17" s="52">
        <v>0</v>
      </c>
      <c r="I17" s="50"/>
      <c r="J17" s="52">
        <v>25291000450</v>
      </c>
      <c r="K17" s="50"/>
      <c r="L17" s="52">
        <v>244212631218</v>
      </c>
      <c r="M17" s="50"/>
      <c r="N17" s="52">
        <v>-121613458397</v>
      </c>
      <c r="O17" s="50"/>
      <c r="P17" s="52">
        <v>0</v>
      </c>
      <c r="Q17" s="50"/>
      <c r="R17" s="52">
        <v>122599172821</v>
      </c>
    </row>
    <row r="18" spans="1:18" ht="21.75" customHeight="1" x14ac:dyDescent="0.2">
      <c r="A18" s="34" t="s">
        <v>141</v>
      </c>
      <c r="B18" s="34"/>
      <c r="D18" s="52">
        <v>3861496693</v>
      </c>
      <c r="E18" s="50"/>
      <c r="F18" s="52">
        <v>938735285</v>
      </c>
      <c r="G18" s="50"/>
      <c r="H18" s="52">
        <v>0</v>
      </c>
      <c r="I18" s="50"/>
      <c r="J18" s="52">
        <v>4800231978</v>
      </c>
      <c r="K18" s="50"/>
      <c r="L18" s="52">
        <v>45409391830</v>
      </c>
      <c r="M18" s="50"/>
      <c r="N18" s="52">
        <v>-18105215718</v>
      </c>
      <c r="O18" s="50"/>
      <c r="P18" s="52">
        <v>0</v>
      </c>
      <c r="Q18" s="50"/>
      <c r="R18" s="52">
        <v>27304176112</v>
      </c>
    </row>
    <row r="19" spans="1:18" ht="21.75" customHeight="1" x14ac:dyDescent="0.2">
      <c r="A19" s="34" t="s">
        <v>126</v>
      </c>
      <c r="B19" s="34"/>
      <c r="D19" s="52">
        <v>28509656200</v>
      </c>
      <c r="E19" s="50"/>
      <c r="F19" s="52">
        <v>0</v>
      </c>
      <c r="G19" s="50"/>
      <c r="H19" s="52">
        <v>0</v>
      </c>
      <c r="I19" s="50"/>
      <c r="J19" s="52">
        <v>28509656200</v>
      </c>
      <c r="K19" s="50"/>
      <c r="L19" s="52">
        <v>153339367649</v>
      </c>
      <c r="M19" s="50"/>
      <c r="N19" s="52">
        <v>-563749999</v>
      </c>
      <c r="O19" s="50"/>
      <c r="P19" s="52">
        <v>0</v>
      </c>
      <c r="Q19" s="50"/>
      <c r="R19" s="52">
        <v>152775617650</v>
      </c>
    </row>
    <row r="20" spans="1:18" ht="21.75" customHeight="1" x14ac:dyDescent="0.2">
      <c r="A20" s="34" t="s">
        <v>138</v>
      </c>
      <c r="B20" s="34"/>
      <c r="D20" s="52">
        <v>10880398368</v>
      </c>
      <c r="E20" s="50"/>
      <c r="F20" s="52">
        <v>29260880740</v>
      </c>
      <c r="G20" s="50"/>
      <c r="H20" s="52">
        <v>0</v>
      </c>
      <c r="I20" s="50"/>
      <c r="J20" s="52">
        <v>40141279108</v>
      </c>
      <c r="K20" s="50"/>
      <c r="L20" s="52">
        <v>82097788036</v>
      </c>
      <c r="M20" s="50"/>
      <c r="N20" s="52">
        <v>40353030418</v>
      </c>
      <c r="O20" s="50"/>
      <c r="P20" s="52">
        <v>0</v>
      </c>
      <c r="Q20" s="50"/>
      <c r="R20" s="52">
        <v>122450818454</v>
      </c>
    </row>
    <row r="21" spans="1:18" ht="21.75" customHeight="1" x14ac:dyDescent="0.2">
      <c r="A21" s="34" t="s">
        <v>132</v>
      </c>
      <c r="B21" s="34"/>
      <c r="D21" s="52">
        <v>6156655944</v>
      </c>
      <c r="E21" s="50"/>
      <c r="F21" s="52">
        <v>2817167332</v>
      </c>
      <c r="G21" s="50"/>
      <c r="H21" s="52">
        <v>0</v>
      </c>
      <c r="I21" s="50"/>
      <c r="J21" s="52">
        <v>8973823276</v>
      </c>
      <c r="K21" s="50"/>
      <c r="L21" s="52">
        <v>24897045417</v>
      </c>
      <c r="M21" s="50"/>
      <c r="N21" s="52">
        <v>10353228201</v>
      </c>
      <c r="O21" s="50"/>
      <c r="P21" s="52">
        <v>0</v>
      </c>
      <c r="Q21" s="50"/>
      <c r="R21" s="52">
        <v>35250273618</v>
      </c>
    </row>
    <row r="22" spans="1:18" ht="21.75" customHeight="1" x14ac:dyDescent="0.2">
      <c r="A22" s="34" t="s">
        <v>135</v>
      </c>
      <c r="B22" s="34"/>
      <c r="D22" s="52">
        <v>3833278193</v>
      </c>
      <c r="E22" s="50"/>
      <c r="F22" s="52">
        <v>610267986</v>
      </c>
      <c r="G22" s="50"/>
      <c r="H22" s="52">
        <v>0</v>
      </c>
      <c r="I22" s="50"/>
      <c r="J22" s="52">
        <v>4443546179</v>
      </c>
      <c r="K22" s="50"/>
      <c r="L22" s="52">
        <v>38450832878</v>
      </c>
      <c r="M22" s="50"/>
      <c r="N22" s="52">
        <v>7656116104</v>
      </c>
      <c r="O22" s="50"/>
      <c r="P22" s="52">
        <v>0</v>
      </c>
      <c r="Q22" s="50"/>
      <c r="R22" s="52">
        <v>46106948982</v>
      </c>
    </row>
    <row r="23" spans="1:18" ht="21.75" customHeight="1" x14ac:dyDescent="0.2">
      <c r="A23" s="34" t="s">
        <v>123</v>
      </c>
      <c r="B23" s="34"/>
      <c r="D23" s="52">
        <v>12913926234</v>
      </c>
      <c r="E23" s="50"/>
      <c r="F23" s="52">
        <v>0</v>
      </c>
      <c r="G23" s="50"/>
      <c r="H23" s="52">
        <v>0</v>
      </c>
      <c r="I23" s="50"/>
      <c r="J23" s="52">
        <v>12913926234</v>
      </c>
      <c r="K23" s="50"/>
      <c r="L23" s="52">
        <v>143599717602</v>
      </c>
      <c r="M23" s="50"/>
      <c r="N23" s="52">
        <v>11544515634</v>
      </c>
      <c r="O23" s="50"/>
      <c r="P23" s="52">
        <v>0</v>
      </c>
      <c r="Q23" s="50"/>
      <c r="R23" s="52">
        <v>155144233236</v>
      </c>
    </row>
    <row r="24" spans="1:18" ht="21.75" customHeight="1" x14ac:dyDescent="0.2">
      <c r="A24" s="34" t="s">
        <v>129</v>
      </c>
      <c r="B24" s="34"/>
      <c r="D24" s="52">
        <v>22121943970</v>
      </c>
      <c r="E24" s="50"/>
      <c r="F24" s="52">
        <v>0</v>
      </c>
      <c r="G24" s="50"/>
      <c r="H24" s="52">
        <v>0</v>
      </c>
      <c r="I24" s="50"/>
      <c r="J24" s="52">
        <v>22121943970</v>
      </c>
      <c r="K24" s="50"/>
      <c r="L24" s="52">
        <v>93342073116</v>
      </c>
      <c r="M24" s="50"/>
      <c r="N24" s="52">
        <v>-454999999</v>
      </c>
      <c r="O24" s="50"/>
      <c r="P24" s="52">
        <v>0</v>
      </c>
      <c r="Q24" s="50"/>
      <c r="R24" s="52">
        <v>92887073117</v>
      </c>
    </row>
    <row r="25" spans="1:18" ht="21.75" customHeight="1" x14ac:dyDescent="0.2">
      <c r="A25" s="34" t="s">
        <v>107</v>
      </c>
      <c r="B25" s="34"/>
      <c r="D25" s="52">
        <v>152203445705</v>
      </c>
      <c r="E25" s="50"/>
      <c r="F25" s="52">
        <v>80854931212</v>
      </c>
      <c r="G25" s="50"/>
      <c r="H25" s="52">
        <v>0</v>
      </c>
      <c r="I25" s="50"/>
      <c r="J25" s="52">
        <v>233058376917</v>
      </c>
      <c r="K25" s="50"/>
      <c r="L25" s="52">
        <v>1028892817540</v>
      </c>
      <c r="M25" s="50"/>
      <c r="N25" s="52">
        <v>-210864903708</v>
      </c>
      <c r="O25" s="50"/>
      <c r="P25" s="52">
        <v>0</v>
      </c>
      <c r="Q25" s="50"/>
      <c r="R25" s="52">
        <v>818027913832</v>
      </c>
    </row>
    <row r="26" spans="1:18" ht="21.75" customHeight="1" x14ac:dyDescent="0.2">
      <c r="A26" s="34" t="s">
        <v>120</v>
      </c>
      <c r="B26" s="34"/>
      <c r="D26" s="52">
        <v>55015589454</v>
      </c>
      <c r="E26" s="50"/>
      <c r="F26" s="52">
        <v>0</v>
      </c>
      <c r="G26" s="50"/>
      <c r="H26" s="52">
        <v>0</v>
      </c>
      <c r="I26" s="50"/>
      <c r="J26" s="52">
        <v>55015589454</v>
      </c>
      <c r="K26" s="50"/>
      <c r="L26" s="52">
        <v>261779612664</v>
      </c>
      <c r="M26" s="50"/>
      <c r="N26" s="52">
        <v>-1387999999</v>
      </c>
      <c r="O26" s="50"/>
      <c r="P26" s="52">
        <v>0</v>
      </c>
      <c r="Q26" s="50"/>
      <c r="R26" s="52">
        <v>260391612665</v>
      </c>
    </row>
    <row r="27" spans="1:18" ht="21.75" customHeight="1" x14ac:dyDescent="0.2">
      <c r="A27" s="34" t="s">
        <v>117</v>
      </c>
      <c r="B27" s="34"/>
      <c r="D27" s="52">
        <v>77973848487</v>
      </c>
      <c r="E27" s="50"/>
      <c r="F27" s="52">
        <v>0</v>
      </c>
      <c r="G27" s="50"/>
      <c r="H27" s="52">
        <v>0</v>
      </c>
      <c r="I27" s="50"/>
      <c r="J27" s="52">
        <v>77973848487</v>
      </c>
      <c r="K27" s="50"/>
      <c r="L27" s="52">
        <v>331774137130</v>
      </c>
      <c r="M27" s="50"/>
      <c r="N27" s="52">
        <v>13036656250</v>
      </c>
      <c r="O27" s="50"/>
      <c r="P27" s="52">
        <v>0</v>
      </c>
      <c r="Q27" s="50"/>
      <c r="R27" s="52">
        <v>344810793380</v>
      </c>
    </row>
    <row r="28" spans="1:18" ht="21.75" customHeight="1" x14ac:dyDescent="0.2">
      <c r="A28" s="36" t="s">
        <v>111</v>
      </c>
      <c r="B28" s="36"/>
      <c r="D28" s="56">
        <v>0</v>
      </c>
      <c r="E28" s="50"/>
      <c r="F28" s="56">
        <v>-4166552404</v>
      </c>
      <c r="G28" s="50"/>
      <c r="H28" s="56">
        <v>0</v>
      </c>
      <c r="I28" s="50"/>
      <c r="J28" s="56">
        <v>-4166552404</v>
      </c>
      <c r="K28" s="50"/>
      <c r="L28" s="56">
        <v>0</v>
      </c>
      <c r="M28" s="50"/>
      <c r="N28" s="56">
        <v>89827148449</v>
      </c>
      <c r="O28" s="50"/>
      <c r="P28" s="56">
        <v>0</v>
      </c>
      <c r="Q28" s="50"/>
      <c r="R28" s="56">
        <v>89827148449</v>
      </c>
    </row>
    <row r="29" spans="1:18" ht="21.75" customHeight="1" x14ac:dyDescent="0.2">
      <c r="A29" s="37" t="s">
        <v>65</v>
      </c>
      <c r="B29" s="37"/>
      <c r="D29" s="54">
        <v>903679318678</v>
      </c>
      <c r="E29" s="50"/>
      <c r="F29" s="54">
        <v>-163300587154</v>
      </c>
      <c r="G29" s="50"/>
      <c r="H29" s="54">
        <v>0</v>
      </c>
      <c r="I29" s="50"/>
      <c r="J29" s="54">
        <v>740378731524</v>
      </c>
      <c r="K29" s="50"/>
      <c r="L29" s="54">
        <v>4247858642606</v>
      </c>
      <c r="M29" s="50"/>
      <c r="N29" s="54">
        <v>-969272306101</v>
      </c>
      <c r="O29" s="50"/>
      <c r="P29" s="54">
        <v>-115469948679</v>
      </c>
      <c r="Q29" s="50"/>
      <c r="R29" s="54">
        <v>3163116387826</v>
      </c>
    </row>
  </sheetData>
  <mergeCells count="2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DBF0-244E-4D05-9136-84879535770F}">
  <sheetPr>
    <tabColor theme="9"/>
    <pageSetUpPr fitToPage="1"/>
  </sheetPr>
  <dimension ref="A1:W60"/>
  <sheetViews>
    <sheetView rightToLeft="1" view="pageBreakPreview" zoomScale="115" zoomScaleNormal="100" zoomScaleSheetLayoutView="115" workbookViewId="0">
      <selection activeCell="Q22" sqref="Q22"/>
    </sheetView>
  </sheetViews>
  <sheetFormatPr defaultRowHeight="12.75" x14ac:dyDescent="0.2"/>
  <cols>
    <col min="1" max="1" width="9" style="63" bestFit="1" customWidth="1"/>
    <col min="2" max="2" width="12.42578125" style="63" customWidth="1"/>
    <col min="3" max="3" width="1.28515625" style="63" customWidth="1"/>
    <col min="4" max="4" width="11.28515625" style="63" bestFit="1" customWidth="1"/>
    <col min="5" max="5" width="1.28515625" style="63" customWidth="1"/>
    <col min="6" max="6" width="28" style="63" bestFit="1" customWidth="1"/>
    <col min="7" max="7" width="1.28515625" style="63" customWidth="1"/>
    <col min="8" max="8" width="12" style="63" bestFit="1" customWidth="1"/>
    <col min="9" max="9" width="1.28515625" style="63" customWidth="1"/>
    <col min="10" max="10" width="10.42578125" style="63" customWidth="1"/>
    <col min="11" max="11" width="9.28515625" style="63" customWidth="1"/>
    <col min="12" max="12" width="1.28515625" style="63" customWidth="1"/>
    <col min="13" max="13" width="27" style="63" customWidth="1"/>
    <col min="14" max="14" width="1.28515625" style="63" customWidth="1"/>
    <col min="15" max="15" width="21.42578125" style="63" bestFit="1" customWidth="1"/>
    <col min="16" max="16" width="1.140625" style="63" customWidth="1"/>
    <col min="17" max="17" width="14.28515625" style="63" customWidth="1"/>
    <col min="18" max="18" width="1.28515625" style="63" customWidth="1"/>
    <col min="19" max="19" width="23.85546875" style="63" customWidth="1"/>
    <col min="20" max="20" width="15.5703125" style="63" bestFit="1" customWidth="1"/>
    <col min="21" max="16384" width="9.140625" style="63"/>
  </cols>
  <sheetData>
    <row r="1" spans="1:23" ht="29.1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3" ht="21.75" customHeight="1" x14ac:dyDescent="0.2">
      <c r="A2" s="62" t="s">
        <v>179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3" ht="21.75" customHeight="1" x14ac:dyDescent="0.2">
      <c r="A3" s="62" t="s">
        <v>296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14.45" customHeight="1" x14ac:dyDescent="0.2">
      <c r="F4" s="64"/>
      <c r="H4" s="65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23" ht="20.25" customHeight="1" x14ac:dyDescent="0.2">
      <c r="A5" s="66" t="s">
        <v>220</v>
      </c>
      <c r="B5" s="67" t="s">
        <v>221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23" ht="29.1" customHeight="1" x14ac:dyDescent="0.2">
      <c r="A6" s="68" t="s">
        <v>224</v>
      </c>
      <c r="B6" s="68"/>
      <c r="D6" s="68" t="s">
        <v>225</v>
      </c>
      <c r="F6" s="68" t="s">
        <v>226</v>
      </c>
      <c r="H6" s="69" t="s">
        <v>78</v>
      </c>
      <c r="I6" s="64"/>
      <c r="J6" s="68" t="s">
        <v>227</v>
      </c>
      <c r="K6" s="68"/>
      <c r="L6" s="64"/>
      <c r="M6" s="70" t="s">
        <v>222</v>
      </c>
      <c r="N6" s="64"/>
      <c r="O6" s="70" t="s">
        <v>297</v>
      </c>
      <c r="P6" s="71"/>
      <c r="Q6" s="68" t="s">
        <v>228</v>
      </c>
      <c r="R6" s="64"/>
      <c r="S6" s="70" t="s">
        <v>223</v>
      </c>
    </row>
    <row r="7" spans="1:23" ht="14.45" customHeight="1" x14ac:dyDescent="0.2">
      <c r="A7" s="72"/>
      <c r="B7" s="72"/>
      <c r="D7" s="72"/>
      <c r="F7" s="72"/>
      <c r="H7" s="73"/>
      <c r="I7" s="64"/>
      <c r="J7" s="72"/>
      <c r="K7" s="72"/>
      <c r="L7" s="64"/>
      <c r="M7" s="74"/>
      <c r="N7" s="64"/>
      <c r="O7" s="74"/>
      <c r="P7" s="71"/>
      <c r="Q7" s="72"/>
      <c r="R7" s="64"/>
      <c r="S7" s="74"/>
    </row>
    <row r="8" spans="1:23" ht="26.25" customHeight="1" x14ac:dyDescent="0.2">
      <c r="A8" s="75" t="s">
        <v>298</v>
      </c>
      <c r="B8" s="75"/>
      <c r="C8" s="76"/>
      <c r="D8" s="77" t="s">
        <v>229</v>
      </c>
      <c r="E8" s="76"/>
      <c r="F8" s="78" t="s">
        <v>107</v>
      </c>
      <c r="G8" s="76"/>
      <c r="H8" s="79">
        <v>5420000</v>
      </c>
      <c r="I8" s="76"/>
      <c r="J8" s="80">
        <f>H8*1000000</f>
        <v>5420000000000</v>
      </c>
      <c r="K8" s="80"/>
      <c r="L8" s="76"/>
      <c r="M8" s="81">
        <v>481782790429</v>
      </c>
      <c r="N8" s="76"/>
      <c r="O8" s="76" t="s">
        <v>315</v>
      </c>
      <c r="P8" s="76"/>
      <c r="Q8" s="82">
        <v>19</v>
      </c>
      <c r="R8" s="77"/>
      <c r="S8" s="83">
        <v>0.38500000000000001</v>
      </c>
    </row>
    <row r="9" spans="1:23" ht="26.25" customHeight="1" x14ac:dyDescent="0.2">
      <c r="A9" s="75" t="s">
        <v>298</v>
      </c>
      <c r="B9" s="75"/>
      <c r="C9" s="76"/>
      <c r="D9" s="77" t="s">
        <v>229</v>
      </c>
      <c r="E9" s="76"/>
      <c r="F9" s="84" t="s">
        <v>299</v>
      </c>
      <c r="G9" s="76"/>
      <c r="H9" s="85">
        <v>2150000</v>
      </c>
      <c r="I9" s="76"/>
      <c r="J9" s="80">
        <f t="shared" ref="J9" si="0">H9*1000000</f>
        <v>2150000000000</v>
      </c>
      <c r="K9" s="80"/>
      <c r="L9" s="76"/>
      <c r="M9" s="81">
        <v>150129800607</v>
      </c>
      <c r="N9" s="76"/>
      <c r="O9" s="76" t="s">
        <v>315</v>
      </c>
      <c r="P9" s="76"/>
      <c r="Q9" s="82">
        <v>19</v>
      </c>
      <c r="R9" s="77"/>
      <c r="S9" s="83">
        <v>0.38500000000000001</v>
      </c>
      <c r="T9" s="81">
        <v>87376047055</v>
      </c>
      <c r="W9" s="86"/>
    </row>
    <row r="10" spans="1:23" ht="26.25" customHeight="1" x14ac:dyDescent="0.2">
      <c r="A10" s="75" t="s">
        <v>298</v>
      </c>
      <c r="B10" s="75"/>
      <c r="C10" s="76"/>
      <c r="D10" s="77" t="s">
        <v>229</v>
      </c>
      <c r="E10" s="76"/>
      <c r="F10" s="87" t="s">
        <v>300</v>
      </c>
      <c r="G10" s="88"/>
      <c r="H10" s="79">
        <v>480000</v>
      </c>
      <c r="I10" s="88"/>
      <c r="J10" s="80">
        <f>H10*1000000</f>
        <v>480000000000</v>
      </c>
      <c r="K10" s="80"/>
      <c r="L10" s="88"/>
      <c r="M10" s="81">
        <v>42383954501</v>
      </c>
      <c r="N10" s="88"/>
      <c r="O10" s="76" t="s">
        <v>315</v>
      </c>
      <c r="P10" s="88"/>
      <c r="Q10" s="82">
        <v>23</v>
      </c>
      <c r="R10" s="77"/>
      <c r="S10" s="83">
        <v>0.38500000000000001</v>
      </c>
      <c r="W10" s="86"/>
    </row>
    <row r="11" spans="1:23" ht="26.25" customHeight="1" x14ac:dyDescent="0.2">
      <c r="A11" s="75" t="s">
        <v>298</v>
      </c>
      <c r="B11" s="75"/>
      <c r="C11" s="76"/>
      <c r="D11" s="77" t="s">
        <v>229</v>
      </c>
      <c r="E11" s="76"/>
      <c r="F11" s="87" t="s">
        <v>301</v>
      </c>
      <c r="G11" s="88"/>
      <c r="H11" s="79">
        <v>1000000</v>
      </c>
      <c r="I11" s="88"/>
      <c r="J11" s="80">
        <f t="shared" ref="J11:J19" si="1">H11*1000000</f>
        <v>1000000000000</v>
      </c>
      <c r="K11" s="80"/>
      <c r="L11" s="88"/>
      <c r="M11" s="81">
        <v>50658799998</v>
      </c>
      <c r="N11" s="88"/>
      <c r="O11" s="76" t="s">
        <v>316</v>
      </c>
      <c r="P11" s="88"/>
      <c r="Q11" s="82">
        <v>23</v>
      </c>
      <c r="R11" s="77"/>
      <c r="S11" s="83">
        <v>0.39</v>
      </c>
      <c r="W11" s="86"/>
    </row>
    <row r="12" spans="1:23" ht="26.25" customHeight="1" x14ac:dyDescent="0.2">
      <c r="A12" s="75" t="s">
        <v>298</v>
      </c>
      <c r="B12" s="75"/>
      <c r="C12" s="76"/>
      <c r="D12" s="77" t="s">
        <v>229</v>
      </c>
      <c r="E12" s="76"/>
      <c r="F12" s="87" t="s">
        <v>302</v>
      </c>
      <c r="G12" s="88"/>
      <c r="H12" s="79">
        <v>800000</v>
      </c>
      <c r="I12" s="88"/>
      <c r="J12" s="80">
        <f t="shared" si="1"/>
        <v>800000000000</v>
      </c>
      <c r="K12" s="80"/>
      <c r="L12" s="88"/>
      <c r="M12" s="81">
        <v>44771343807</v>
      </c>
      <c r="N12" s="88"/>
      <c r="O12" s="76" t="s">
        <v>317</v>
      </c>
      <c r="P12" s="88"/>
      <c r="Q12" s="82">
        <v>18</v>
      </c>
      <c r="R12" s="77"/>
      <c r="S12" s="83">
        <v>0.38500000000000001</v>
      </c>
      <c r="W12" s="86"/>
    </row>
    <row r="13" spans="1:23" ht="26.25" customHeight="1" x14ac:dyDescent="0.2">
      <c r="A13" s="75" t="s">
        <v>298</v>
      </c>
      <c r="B13" s="75"/>
      <c r="C13" s="76"/>
      <c r="D13" s="77" t="s">
        <v>229</v>
      </c>
      <c r="E13" s="76"/>
      <c r="F13" s="87" t="s">
        <v>303</v>
      </c>
      <c r="G13" s="88"/>
      <c r="H13" s="79">
        <v>1980000</v>
      </c>
      <c r="I13" s="89"/>
      <c r="J13" s="80">
        <f t="shared" si="1"/>
        <v>1980000000000</v>
      </c>
      <c r="K13" s="80"/>
      <c r="L13" s="88"/>
      <c r="M13" s="81">
        <v>124095428114</v>
      </c>
      <c r="N13" s="88"/>
      <c r="O13" s="76" t="s">
        <v>318</v>
      </c>
      <c r="P13" s="88"/>
      <c r="Q13" s="82">
        <v>19</v>
      </c>
      <c r="R13" s="82"/>
      <c r="S13" s="83">
        <v>0.38500000000000001</v>
      </c>
      <c r="W13" s="86"/>
    </row>
    <row r="14" spans="1:23" ht="26.25" customHeight="1" x14ac:dyDescent="0.2">
      <c r="A14" s="75" t="s">
        <v>304</v>
      </c>
      <c r="B14" s="75"/>
      <c r="C14" s="76"/>
      <c r="D14" s="77" t="s">
        <v>82</v>
      </c>
      <c r="E14" s="76"/>
      <c r="F14" s="87" t="s">
        <v>305</v>
      </c>
      <c r="G14" s="88"/>
      <c r="H14" s="79">
        <v>209000</v>
      </c>
      <c r="I14" s="89"/>
      <c r="J14" s="80">
        <f t="shared" si="1"/>
        <v>209000000000</v>
      </c>
      <c r="K14" s="80"/>
      <c r="L14" s="88"/>
      <c r="M14" s="81">
        <v>13985625000</v>
      </c>
      <c r="N14" s="88"/>
      <c r="O14" s="76" t="s">
        <v>319</v>
      </c>
      <c r="P14" s="88"/>
      <c r="Q14" s="82">
        <v>23</v>
      </c>
      <c r="R14" s="82"/>
      <c r="S14" s="83">
        <v>0.36799999999999999</v>
      </c>
      <c r="W14" s="86"/>
    </row>
    <row r="15" spans="1:23" ht="26.25" customHeight="1" x14ac:dyDescent="0.2">
      <c r="A15" s="75" t="s">
        <v>306</v>
      </c>
      <c r="B15" s="75"/>
      <c r="C15" s="76"/>
      <c r="D15" s="77" t="s">
        <v>82</v>
      </c>
      <c r="E15" s="76"/>
      <c r="F15" s="87" t="s">
        <v>305</v>
      </c>
      <c r="G15" s="88"/>
      <c r="H15" s="79">
        <v>95000</v>
      </c>
      <c r="I15" s="89"/>
      <c r="J15" s="80">
        <f t="shared" si="1"/>
        <v>95000000000</v>
      </c>
      <c r="K15" s="80"/>
      <c r="L15" s="88"/>
      <c r="M15" s="81">
        <v>11767460000</v>
      </c>
      <c r="N15" s="88"/>
      <c r="O15" s="76" t="s">
        <v>320</v>
      </c>
      <c r="P15" s="88"/>
      <c r="Q15" s="82">
        <v>23</v>
      </c>
      <c r="R15" s="82"/>
      <c r="S15" s="83">
        <v>0.39</v>
      </c>
      <c r="W15" s="86"/>
    </row>
    <row r="16" spans="1:23" ht="26.25" customHeight="1" x14ac:dyDescent="0.2">
      <c r="A16" s="75" t="s">
        <v>307</v>
      </c>
      <c r="B16" s="75"/>
      <c r="C16" s="76"/>
      <c r="D16" s="77" t="s">
        <v>82</v>
      </c>
      <c r="E16" s="76"/>
      <c r="F16" s="87" t="s">
        <v>308</v>
      </c>
      <c r="G16" s="88"/>
      <c r="H16" s="79">
        <v>1079237</v>
      </c>
      <c r="I16" s="89"/>
      <c r="J16" s="80">
        <f t="shared" si="1"/>
        <v>1079237000000</v>
      </c>
      <c r="K16" s="80"/>
      <c r="L16" s="88"/>
      <c r="M16" s="81">
        <v>144047920864</v>
      </c>
      <c r="N16" s="88"/>
      <c r="O16" s="76" t="s">
        <v>321</v>
      </c>
      <c r="P16" s="88"/>
      <c r="Q16" s="82">
        <v>23</v>
      </c>
      <c r="R16" s="82"/>
      <c r="S16" s="83">
        <v>0.375</v>
      </c>
      <c r="W16" s="86"/>
    </row>
    <row r="17" spans="1:23" ht="26.25" customHeight="1" x14ac:dyDescent="0.2">
      <c r="A17" s="75" t="s">
        <v>309</v>
      </c>
      <c r="B17" s="75"/>
      <c r="C17" s="76"/>
      <c r="D17" s="77" t="s">
        <v>82</v>
      </c>
      <c r="E17" s="76"/>
      <c r="F17" s="87" t="s">
        <v>310</v>
      </c>
      <c r="G17" s="88"/>
      <c r="H17" s="79">
        <v>2706888</v>
      </c>
      <c r="I17" s="89"/>
      <c r="J17" s="80">
        <f t="shared" si="1"/>
        <v>2706888000000</v>
      </c>
      <c r="K17" s="80"/>
      <c r="L17" s="88"/>
      <c r="M17" s="81">
        <v>258272058832</v>
      </c>
      <c r="N17" s="88"/>
      <c r="O17" s="76" t="s">
        <v>322</v>
      </c>
      <c r="P17" s="88"/>
      <c r="Q17" s="82">
        <v>23</v>
      </c>
      <c r="R17" s="82"/>
      <c r="S17" s="83">
        <v>0.38179999999999997</v>
      </c>
      <c r="W17" s="86"/>
    </row>
    <row r="18" spans="1:23" ht="26.25" customHeight="1" x14ac:dyDescent="0.2">
      <c r="A18" s="75" t="s">
        <v>307</v>
      </c>
      <c r="B18" s="75"/>
      <c r="C18" s="76"/>
      <c r="D18" s="77" t="s">
        <v>82</v>
      </c>
      <c r="E18" s="76"/>
      <c r="F18" s="87" t="s">
        <v>311</v>
      </c>
      <c r="G18" s="88"/>
      <c r="H18" s="79">
        <v>2682862</v>
      </c>
      <c r="I18" s="89"/>
      <c r="J18" s="80">
        <f t="shared" si="1"/>
        <v>2682862000000</v>
      </c>
      <c r="K18" s="80"/>
      <c r="L18" s="88"/>
      <c r="M18" s="80">
        <v>351371000000</v>
      </c>
      <c r="N18" s="80"/>
      <c r="O18" s="76" t="s">
        <v>323</v>
      </c>
      <c r="P18" s="88"/>
      <c r="Q18" s="82">
        <v>23</v>
      </c>
      <c r="R18" s="82"/>
      <c r="S18" s="83">
        <v>0.375</v>
      </c>
      <c r="W18" s="86"/>
    </row>
    <row r="19" spans="1:23" ht="26.25" customHeight="1" x14ac:dyDescent="0.2">
      <c r="A19" s="75" t="s">
        <v>307</v>
      </c>
      <c r="B19" s="75"/>
      <c r="C19" s="76"/>
      <c r="D19" s="77" t="s">
        <v>82</v>
      </c>
      <c r="E19" s="76"/>
      <c r="F19" s="87" t="s">
        <v>312</v>
      </c>
      <c r="G19" s="88"/>
      <c r="H19" s="79">
        <v>1400000</v>
      </c>
      <c r="I19" s="89"/>
      <c r="J19" s="80">
        <f t="shared" si="1"/>
        <v>1400000000000</v>
      </c>
      <c r="K19" s="80"/>
      <c r="L19" s="88"/>
      <c r="M19" s="89">
        <v>167496000000</v>
      </c>
      <c r="N19" s="89"/>
      <c r="O19" s="76" t="s">
        <v>324</v>
      </c>
      <c r="P19" s="88"/>
      <c r="Q19" s="82">
        <v>23</v>
      </c>
      <c r="R19" s="82"/>
      <c r="S19" s="83">
        <v>0.375</v>
      </c>
      <c r="W19" s="86"/>
    </row>
    <row r="20" spans="1:23" ht="26.25" customHeight="1" x14ac:dyDescent="0.2">
      <c r="A20" s="75" t="s">
        <v>313</v>
      </c>
      <c r="B20" s="75"/>
      <c r="C20" s="76"/>
      <c r="D20" s="77" t="s">
        <v>82</v>
      </c>
      <c r="E20" s="76"/>
      <c r="F20" s="87" t="s">
        <v>314</v>
      </c>
      <c r="G20" s="88"/>
      <c r="H20" s="79">
        <v>282167044</v>
      </c>
      <c r="I20" s="89"/>
      <c r="J20" s="80">
        <v>509574324804</v>
      </c>
      <c r="K20" s="80"/>
      <c r="L20" s="88"/>
      <c r="M20" s="89">
        <v>12602689560</v>
      </c>
      <c r="N20" s="89"/>
      <c r="O20" s="76" t="s">
        <v>325</v>
      </c>
      <c r="P20" s="88"/>
      <c r="Q20" s="82" t="s">
        <v>82</v>
      </c>
      <c r="R20" s="82"/>
      <c r="S20" s="83">
        <v>0.38700000000000001</v>
      </c>
      <c r="W20" s="86"/>
    </row>
    <row r="21" spans="1:23" ht="26.25" customHeight="1" x14ac:dyDescent="0.2">
      <c r="A21" s="75" t="s">
        <v>307</v>
      </c>
      <c r="B21" s="75"/>
      <c r="C21" s="76"/>
      <c r="D21" s="77" t="s">
        <v>82</v>
      </c>
      <c r="E21" s="76"/>
      <c r="F21" s="87" t="s">
        <v>326</v>
      </c>
      <c r="G21" s="88"/>
      <c r="H21" s="79">
        <v>2137500</v>
      </c>
      <c r="I21" s="89"/>
      <c r="J21" s="80">
        <v>2000272500000</v>
      </c>
      <c r="K21" s="80"/>
      <c r="L21" s="88"/>
      <c r="M21" s="89">
        <v>306991732431</v>
      </c>
      <c r="N21" s="89"/>
      <c r="O21" s="76" t="s">
        <v>327</v>
      </c>
      <c r="P21" s="88"/>
      <c r="Q21" s="82">
        <v>23</v>
      </c>
      <c r="R21" s="82"/>
      <c r="S21" s="83">
        <v>0.39900000000000002</v>
      </c>
      <c r="W21" s="86"/>
    </row>
    <row r="22" spans="1:23" ht="28.5" customHeight="1" thickBot="1" x14ac:dyDescent="0.25">
      <c r="A22" s="82"/>
      <c r="B22" s="82"/>
      <c r="C22" s="76"/>
      <c r="D22" s="77"/>
      <c r="E22" s="76"/>
      <c r="F22" s="88"/>
      <c r="G22" s="88"/>
      <c r="H22" s="90"/>
      <c r="I22" s="88"/>
      <c r="J22" s="91">
        <f>SUM(J8:K21)</f>
        <v>22512833824804</v>
      </c>
      <c r="K22" s="91"/>
      <c r="L22" s="88"/>
      <c r="M22" s="92">
        <f>SUM(M8:M21)</f>
        <v>2160356604143</v>
      </c>
      <c r="N22" s="88"/>
      <c r="O22" s="88"/>
      <c r="P22" s="88"/>
      <c r="Q22" s="88"/>
      <c r="R22" s="88"/>
      <c r="S22" s="88"/>
      <c r="W22" s="86"/>
    </row>
    <row r="23" spans="1:23" ht="14.45" customHeight="1" thickTop="1" x14ac:dyDescent="0.4">
      <c r="A23" s="93"/>
      <c r="B23" s="93"/>
      <c r="C23" s="94"/>
      <c r="D23" s="95"/>
      <c r="E23" s="94"/>
      <c r="F23" s="64"/>
      <c r="H23" s="65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23" ht="14.45" customHeight="1" x14ac:dyDescent="0.2"/>
    <row r="25" spans="1:23" ht="14.45" customHeight="1" x14ac:dyDescent="0.2"/>
    <row r="26" spans="1:23" ht="14.45" customHeight="1" x14ac:dyDescent="0.2"/>
    <row r="27" spans="1:23" ht="14.45" customHeight="1" x14ac:dyDescent="0.2"/>
    <row r="28" spans="1:23" ht="14.45" customHeight="1" x14ac:dyDescent="0.2"/>
    <row r="29" spans="1:23" ht="14.45" customHeight="1" x14ac:dyDescent="0.2"/>
    <row r="30" spans="1:23" ht="14.45" customHeight="1" x14ac:dyDescent="0.2"/>
    <row r="31" spans="1:23" ht="14.45" customHeight="1" x14ac:dyDescent="0.2"/>
    <row r="32" spans="1:23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</sheetData>
  <mergeCells count="43">
    <mergeCell ref="M18:N18"/>
    <mergeCell ref="A19:B19"/>
    <mergeCell ref="J19:K19"/>
    <mergeCell ref="A20:B20"/>
    <mergeCell ref="J20:K20"/>
    <mergeCell ref="J22:K22"/>
    <mergeCell ref="J21:K21"/>
    <mergeCell ref="A21:B21"/>
    <mergeCell ref="A16:B16"/>
    <mergeCell ref="J16:K16"/>
    <mergeCell ref="A17:B17"/>
    <mergeCell ref="J17:K17"/>
    <mergeCell ref="A18:B18"/>
    <mergeCell ref="J18:K18"/>
    <mergeCell ref="A13:B13"/>
    <mergeCell ref="J13:K13"/>
    <mergeCell ref="A14:B14"/>
    <mergeCell ref="J14:K14"/>
    <mergeCell ref="A15:B15"/>
    <mergeCell ref="J15:K15"/>
    <mergeCell ref="A10:B10"/>
    <mergeCell ref="J10:K10"/>
    <mergeCell ref="A11:B11"/>
    <mergeCell ref="J11:K11"/>
    <mergeCell ref="A12:B12"/>
    <mergeCell ref="J12:K12"/>
    <mergeCell ref="O6:O7"/>
    <mergeCell ref="Q6:Q7"/>
    <mergeCell ref="S6:S7"/>
    <mergeCell ref="A8:B8"/>
    <mergeCell ref="J8:K8"/>
    <mergeCell ref="A9:B9"/>
    <mergeCell ref="J9:K9"/>
    <mergeCell ref="A1:S1"/>
    <mergeCell ref="A2:S2"/>
    <mergeCell ref="A3:S3"/>
    <mergeCell ref="B5:S5"/>
    <mergeCell ref="A6:B7"/>
    <mergeCell ref="D6:D7"/>
    <mergeCell ref="F6:F7"/>
    <mergeCell ref="H6:H7"/>
    <mergeCell ref="J6:K7"/>
    <mergeCell ref="M6:M7"/>
  </mergeCells>
  <phoneticPr fontId="13" type="noConversion"/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rightToLeft="1" view="pageBreakPreview" zoomScaleNormal="100" zoomScaleSheetLayoutView="100" workbookViewId="0">
      <selection activeCell="H18" sqref="H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14.45" customHeight="1" x14ac:dyDescent="0.2">
      <c r="A5" s="1" t="s">
        <v>230</v>
      </c>
      <c r="B5" s="42" t="s">
        <v>231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 x14ac:dyDescent="0.2">
      <c r="D6" s="39" t="s">
        <v>198</v>
      </c>
      <c r="E6" s="39"/>
      <c r="F6" s="39"/>
      <c r="H6" s="39" t="s">
        <v>199</v>
      </c>
      <c r="I6" s="39"/>
      <c r="J6" s="39"/>
    </row>
    <row r="7" spans="1:10" ht="36.4" customHeight="1" x14ac:dyDescent="0.2">
      <c r="A7" s="39" t="s">
        <v>232</v>
      </c>
      <c r="B7" s="39"/>
      <c r="D7" s="19" t="s">
        <v>233</v>
      </c>
      <c r="E7" s="3"/>
      <c r="F7" s="19" t="s">
        <v>234</v>
      </c>
      <c r="H7" s="19" t="s">
        <v>233</v>
      </c>
      <c r="I7" s="3"/>
      <c r="J7" s="19" t="s">
        <v>234</v>
      </c>
    </row>
    <row r="8" spans="1:10" ht="21.75" customHeight="1" x14ac:dyDescent="0.2">
      <c r="A8" s="40" t="s">
        <v>287</v>
      </c>
      <c r="B8" s="40"/>
      <c r="D8" s="6">
        <v>16632026522</v>
      </c>
      <c r="F8" s="7">
        <f>D8/$D$18</f>
        <v>6.7725891480023268E-2</v>
      </c>
      <c r="H8" s="6">
        <f>'سود سپرده بانکی'!M8</f>
        <v>185456369718</v>
      </c>
      <c r="J8" s="7">
        <f>H8/$H$18</f>
        <v>0.1175022430718962</v>
      </c>
    </row>
    <row r="9" spans="1:10" ht="21.75" customHeight="1" x14ac:dyDescent="0.2">
      <c r="A9" s="34" t="s">
        <v>328</v>
      </c>
      <c r="B9" s="34"/>
      <c r="D9" s="9">
        <v>0</v>
      </c>
      <c r="F9" s="96">
        <f t="shared" ref="F9:F17" si="0">D9/$D$18</f>
        <v>0</v>
      </c>
      <c r="H9" s="9">
        <v>4794</v>
      </c>
      <c r="J9" s="96">
        <f t="shared" ref="J9:J17" si="1">H9/$H$18</f>
        <v>3.0374031053407231E-9</v>
      </c>
    </row>
    <row r="10" spans="1:10" ht="21.75" customHeight="1" x14ac:dyDescent="0.2">
      <c r="A10" s="34" t="s">
        <v>288</v>
      </c>
      <c r="B10" s="34"/>
      <c r="D10" s="9">
        <v>49367572764</v>
      </c>
      <c r="F10" s="96">
        <f t="shared" si="0"/>
        <v>0.20102558586136532</v>
      </c>
      <c r="H10" s="9">
        <f>'سود سپرده بانکی'!M10</f>
        <v>516102105621</v>
      </c>
      <c r="J10" s="96">
        <f t="shared" si="1"/>
        <v>0.32699418821153758</v>
      </c>
    </row>
    <row r="11" spans="1:10" ht="21.75" customHeight="1" x14ac:dyDescent="0.2">
      <c r="A11" s="34" t="s">
        <v>329</v>
      </c>
      <c r="B11" s="34"/>
      <c r="D11" s="9">
        <v>0</v>
      </c>
      <c r="F11" s="96">
        <f t="shared" si="0"/>
        <v>0</v>
      </c>
      <c r="H11" s="9">
        <v>359589</v>
      </c>
      <c r="J11" s="96">
        <f t="shared" si="1"/>
        <v>2.2782994268801945E-7</v>
      </c>
    </row>
    <row r="12" spans="1:10" ht="21.75" customHeight="1" x14ac:dyDescent="0.2">
      <c r="A12" s="34" t="s">
        <v>289</v>
      </c>
      <c r="B12" s="34"/>
      <c r="D12" s="9">
        <v>69845</v>
      </c>
      <c r="F12" s="96">
        <f t="shared" si="0"/>
        <v>2.8441001366641671E-7</v>
      </c>
      <c r="H12" s="9">
        <v>911635</v>
      </c>
      <c r="J12" s="96">
        <f t="shared" si="1"/>
        <v>5.7759761784257196E-7</v>
      </c>
    </row>
    <row r="13" spans="1:10" ht="21.75" customHeight="1" x14ac:dyDescent="0.2">
      <c r="A13" s="34" t="s">
        <v>290</v>
      </c>
      <c r="B13" s="34"/>
      <c r="D13" s="9">
        <v>15865101983</v>
      </c>
      <c r="F13" s="96">
        <f t="shared" si="0"/>
        <v>6.4602961869913739E-2</v>
      </c>
      <c r="H13" s="9">
        <f>'سود سپرده بانکی'!M13</f>
        <v>31410662377</v>
      </c>
      <c r="J13" s="96">
        <f t="shared" si="1"/>
        <v>1.9901302345579644E-2</v>
      </c>
    </row>
    <row r="14" spans="1:10" ht="21.75" customHeight="1" x14ac:dyDescent="0.2">
      <c r="A14" s="34" t="s">
        <v>291</v>
      </c>
      <c r="B14" s="34"/>
      <c r="D14" s="9">
        <v>154539</v>
      </c>
      <c r="F14" s="96">
        <f t="shared" si="0"/>
        <v>6.2928540485352381E-7</v>
      </c>
      <c r="H14" s="9">
        <v>9092497</v>
      </c>
      <c r="J14" s="96">
        <f t="shared" si="1"/>
        <v>5.7608632922614117E-6</v>
      </c>
    </row>
    <row r="15" spans="1:10" ht="21.75" customHeight="1" x14ac:dyDescent="0.2">
      <c r="A15" s="34" t="s">
        <v>292</v>
      </c>
      <c r="B15" s="34"/>
      <c r="D15" s="9">
        <v>109309060563</v>
      </c>
      <c r="F15" s="96">
        <f t="shared" si="0"/>
        <v>0.44510833142796197</v>
      </c>
      <c r="H15" s="9">
        <f>'سود سپرده بانکی'!M15</f>
        <v>566546108309</v>
      </c>
      <c r="J15" s="96">
        <f t="shared" si="1"/>
        <v>0.35895471604014562</v>
      </c>
    </row>
    <row r="16" spans="1:10" ht="21.75" customHeight="1" x14ac:dyDescent="0.2">
      <c r="A16" s="34" t="s">
        <v>293</v>
      </c>
      <c r="B16" s="34"/>
      <c r="D16" s="9">
        <v>54404568001</v>
      </c>
      <c r="F16" s="96">
        <f t="shared" si="0"/>
        <v>0.22153631510745089</v>
      </c>
      <c r="H16" s="9">
        <f>'سود سپرده بانکی'!M16</f>
        <v>278796337905</v>
      </c>
      <c r="J16" s="96">
        <f t="shared" si="1"/>
        <v>0.17664098091578401</v>
      </c>
    </row>
    <row r="17" spans="1:10" ht="21.75" customHeight="1" x14ac:dyDescent="0.2">
      <c r="A17" s="34" t="s">
        <v>294</v>
      </c>
      <c r="B17" s="34"/>
      <c r="D17" s="9">
        <v>137</v>
      </c>
      <c r="F17" s="14">
        <f t="shared" si="0"/>
        <v>5.5786630213041868E-10</v>
      </c>
      <c r="H17" s="9">
        <v>137</v>
      </c>
      <c r="J17" s="14">
        <f t="shared" si="1"/>
        <v>8.6801048275277227E-11</v>
      </c>
    </row>
    <row r="18" spans="1:10" ht="21.75" customHeight="1" thickBot="1" x14ac:dyDescent="0.25">
      <c r="A18" s="37" t="s">
        <v>65</v>
      </c>
      <c r="B18" s="37"/>
      <c r="D18" s="16">
        <f>SUM(D8:D17)</f>
        <v>245578554354</v>
      </c>
      <c r="F18" s="97">
        <f>SUM(F8:F17)</f>
        <v>1</v>
      </c>
      <c r="H18" s="16">
        <f>SUM(H8:H17)</f>
        <v>1578321952582</v>
      </c>
      <c r="J18" s="97">
        <f>SUM(J8:J17)</f>
        <v>1</v>
      </c>
    </row>
    <row r="19" spans="1:10" ht="13.5" thickTop="1" x14ac:dyDescent="0.2"/>
  </sheetData>
  <autoFilter ref="A7:J18" xr:uid="{00000000-0001-0000-0C00-000000000000}">
    <filterColumn colId="0" showButton="0"/>
  </autoFilter>
  <mergeCells count="18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7:B1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2" t="s">
        <v>0</v>
      </c>
      <c r="B1" s="32"/>
      <c r="C1" s="32"/>
      <c r="D1" s="32"/>
      <c r="E1" s="32"/>
      <c r="F1" s="32"/>
    </row>
    <row r="2" spans="1:6" ht="21.75" customHeight="1" x14ac:dyDescent="0.2">
      <c r="A2" s="32" t="s">
        <v>179</v>
      </c>
      <c r="B2" s="32"/>
      <c r="C2" s="32"/>
      <c r="D2" s="32"/>
      <c r="E2" s="32"/>
      <c r="F2" s="32"/>
    </row>
    <row r="3" spans="1:6" ht="21.75" customHeight="1" x14ac:dyDescent="0.2">
      <c r="A3" s="32" t="s">
        <v>2</v>
      </c>
      <c r="B3" s="32"/>
      <c r="C3" s="32"/>
      <c r="D3" s="32"/>
      <c r="E3" s="32"/>
      <c r="F3" s="32"/>
    </row>
    <row r="4" spans="1:6" ht="14.45" customHeight="1" x14ac:dyDescent="0.2"/>
    <row r="5" spans="1:6" ht="29.1" customHeight="1" x14ac:dyDescent="0.2">
      <c r="A5" s="1" t="s">
        <v>235</v>
      </c>
      <c r="B5" s="42" t="s">
        <v>194</v>
      </c>
      <c r="C5" s="42"/>
      <c r="D5" s="42"/>
      <c r="E5" s="42"/>
      <c r="F5" s="42"/>
    </row>
    <row r="6" spans="1:6" ht="14.45" customHeight="1" x14ac:dyDescent="0.2">
      <c r="D6" s="2" t="s">
        <v>198</v>
      </c>
      <c r="F6" s="2" t="s">
        <v>9</v>
      </c>
    </row>
    <row r="7" spans="1:6" ht="14.45" customHeight="1" x14ac:dyDescent="0.2">
      <c r="A7" s="39" t="s">
        <v>194</v>
      </c>
      <c r="B7" s="39"/>
      <c r="D7" s="4" t="s">
        <v>176</v>
      </c>
      <c r="F7" s="4" t="s">
        <v>176</v>
      </c>
    </row>
    <row r="8" spans="1:6" ht="21.75" customHeight="1" x14ac:dyDescent="0.2">
      <c r="A8" s="40" t="s">
        <v>194</v>
      </c>
      <c r="B8" s="40"/>
      <c r="D8" s="6">
        <v>0</v>
      </c>
      <c r="F8" s="6">
        <v>190376470</v>
      </c>
    </row>
    <row r="9" spans="1:6" ht="21.75" customHeight="1" x14ac:dyDescent="0.2">
      <c r="A9" s="34" t="s">
        <v>236</v>
      </c>
      <c r="B9" s="34"/>
      <c r="D9" s="9">
        <v>0</v>
      </c>
      <c r="F9" s="9">
        <v>345943190</v>
      </c>
    </row>
    <row r="10" spans="1:6" ht="21.75" customHeight="1" x14ac:dyDescent="0.2">
      <c r="A10" s="36" t="s">
        <v>237</v>
      </c>
      <c r="B10" s="36"/>
      <c r="D10" s="13">
        <v>0</v>
      </c>
      <c r="F10" s="13">
        <v>456513719</v>
      </c>
    </row>
    <row r="11" spans="1:6" ht="21.75" customHeight="1" x14ac:dyDescent="0.2">
      <c r="A11" s="37" t="s">
        <v>65</v>
      </c>
      <c r="B11" s="37"/>
      <c r="D11" s="16">
        <v>0</v>
      </c>
      <c r="F11" s="16">
        <v>992833379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3"/>
  <sheetViews>
    <sheetView rightToLeft="1" view="pageBreakPreview" zoomScaleNormal="100" zoomScaleSheetLayoutView="100" workbookViewId="0">
      <selection activeCell="S13" sqref="S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85546875" bestFit="1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4.45" customHeight="1" x14ac:dyDescent="0.2"/>
    <row r="5" spans="1:19" ht="14.45" customHeight="1" x14ac:dyDescent="0.2">
      <c r="A5" s="42" t="s">
        <v>201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5" customHeight="1" x14ac:dyDescent="0.2">
      <c r="A6" s="39" t="s">
        <v>67</v>
      </c>
      <c r="C6" s="39" t="s">
        <v>238</v>
      </c>
      <c r="D6" s="39"/>
      <c r="E6" s="39"/>
      <c r="F6" s="39"/>
      <c r="G6" s="39"/>
      <c r="I6" s="39" t="s">
        <v>198</v>
      </c>
      <c r="J6" s="39"/>
      <c r="K6" s="39"/>
      <c r="L6" s="39"/>
      <c r="M6" s="39"/>
      <c r="O6" s="39" t="s">
        <v>199</v>
      </c>
      <c r="P6" s="39"/>
      <c r="Q6" s="39"/>
      <c r="R6" s="39"/>
      <c r="S6" s="39"/>
    </row>
    <row r="7" spans="1:19" ht="42.75" customHeight="1" x14ac:dyDescent="0.2">
      <c r="A7" s="39"/>
      <c r="C7" s="19" t="s">
        <v>239</v>
      </c>
      <c r="D7" s="3"/>
      <c r="E7" s="19" t="s">
        <v>240</v>
      </c>
      <c r="F7" s="3"/>
      <c r="G7" s="19" t="s">
        <v>241</v>
      </c>
      <c r="I7" s="19" t="s">
        <v>242</v>
      </c>
      <c r="J7" s="3"/>
      <c r="K7" s="19" t="s">
        <v>243</v>
      </c>
      <c r="L7" s="3"/>
      <c r="M7" s="19" t="s">
        <v>244</v>
      </c>
      <c r="O7" s="19" t="s">
        <v>242</v>
      </c>
      <c r="P7" s="3"/>
      <c r="Q7" s="19" t="s">
        <v>243</v>
      </c>
      <c r="R7" s="3"/>
      <c r="S7" s="19" t="s">
        <v>244</v>
      </c>
    </row>
    <row r="8" spans="1:19" ht="21.75" customHeight="1" x14ac:dyDescent="0.2">
      <c r="A8" s="5" t="s">
        <v>21</v>
      </c>
      <c r="C8" s="5" t="s">
        <v>245</v>
      </c>
      <c r="E8" s="6">
        <v>6634229</v>
      </c>
      <c r="G8" s="6">
        <v>70</v>
      </c>
      <c r="I8" s="6">
        <v>0</v>
      </c>
      <c r="K8" s="6">
        <v>0</v>
      </c>
      <c r="M8" s="6">
        <v>0</v>
      </c>
      <c r="O8" s="6">
        <v>464395890</v>
      </c>
      <c r="Q8" s="6">
        <v>0</v>
      </c>
      <c r="S8" s="6">
        <f>O8-Q8</f>
        <v>464395890</v>
      </c>
    </row>
    <row r="9" spans="1:19" ht="21.75" customHeight="1" x14ac:dyDescent="0.2">
      <c r="A9" s="8" t="s">
        <v>23</v>
      </c>
      <c r="C9" s="8" t="s">
        <v>246</v>
      </c>
      <c r="E9" s="9">
        <v>21</v>
      </c>
      <c r="G9" s="9">
        <v>360</v>
      </c>
      <c r="I9" s="9">
        <v>0</v>
      </c>
      <c r="K9" s="9">
        <v>0</v>
      </c>
      <c r="M9" s="9">
        <v>0</v>
      </c>
      <c r="O9" s="9">
        <v>3960</v>
      </c>
      <c r="Q9" s="9">
        <v>0</v>
      </c>
      <c r="S9" s="9">
        <f t="shared" ref="S9:S17" si="0">O9-Q9</f>
        <v>3960</v>
      </c>
    </row>
    <row r="10" spans="1:19" ht="21.75" customHeight="1" x14ac:dyDescent="0.2">
      <c r="A10" s="8" t="s">
        <v>28</v>
      </c>
      <c r="C10" s="8" t="s">
        <v>247</v>
      </c>
      <c r="E10" s="9">
        <v>16387520</v>
      </c>
      <c r="G10" s="9">
        <v>540</v>
      </c>
      <c r="I10" s="9">
        <v>0</v>
      </c>
      <c r="K10" s="9">
        <v>0</v>
      </c>
      <c r="M10" s="9">
        <v>0</v>
      </c>
      <c r="O10" s="9">
        <v>8849260800</v>
      </c>
      <c r="Q10" s="9">
        <v>476013381</v>
      </c>
      <c r="S10" s="9">
        <f t="shared" si="0"/>
        <v>8373247419</v>
      </c>
    </row>
    <row r="11" spans="1:19" ht="21.75" customHeight="1" x14ac:dyDescent="0.2">
      <c r="A11" s="8" t="s">
        <v>204</v>
      </c>
      <c r="C11" s="8" t="s">
        <v>248</v>
      </c>
      <c r="E11" s="9">
        <v>50</v>
      </c>
      <c r="G11" s="9">
        <v>400</v>
      </c>
      <c r="I11" s="9">
        <v>0</v>
      </c>
      <c r="K11" s="9">
        <v>0</v>
      </c>
      <c r="M11" s="9">
        <v>0</v>
      </c>
      <c r="O11" s="9">
        <v>19200</v>
      </c>
      <c r="Q11" s="9">
        <v>0</v>
      </c>
      <c r="S11" s="9">
        <f t="shared" si="0"/>
        <v>19200</v>
      </c>
    </row>
    <row r="12" spans="1:19" ht="21.75" customHeight="1" x14ac:dyDescent="0.2">
      <c r="A12" s="8" t="s">
        <v>56</v>
      </c>
      <c r="C12" s="8" t="s">
        <v>249</v>
      </c>
      <c r="E12" s="9">
        <v>4117296</v>
      </c>
      <c r="G12" s="9">
        <v>200</v>
      </c>
      <c r="I12" s="9">
        <v>0</v>
      </c>
      <c r="K12" s="9">
        <v>0</v>
      </c>
      <c r="M12" s="9">
        <v>0</v>
      </c>
      <c r="O12" s="9">
        <v>823459000</v>
      </c>
      <c r="Q12" s="9">
        <v>0</v>
      </c>
      <c r="S12" s="9">
        <f t="shared" si="0"/>
        <v>823459000</v>
      </c>
    </row>
    <row r="13" spans="1:19" ht="21.75" customHeight="1" x14ac:dyDescent="0.2">
      <c r="A13" s="8" t="s">
        <v>22</v>
      </c>
      <c r="C13" s="8" t="s">
        <v>250</v>
      </c>
      <c r="E13" s="9">
        <v>4500</v>
      </c>
      <c r="G13" s="9">
        <v>116</v>
      </c>
      <c r="I13" s="9">
        <v>522000</v>
      </c>
      <c r="K13" s="9">
        <v>6357</v>
      </c>
      <c r="M13" s="9">
        <v>515643</v>
      </c>
      <c r="O13" s="9">
        <v>522000</v>
      </c>
      <c r="Q13" s="9">
        <v>6357</v>
      </c>
      <c r="S13" s="9">
        <f t="shared" si="0"/>
        <v>515643</v>
      </c>
    </row>
    <row r="14" spans="1:19" ht="21.75" customHeight="1" x14ac:dyDescent="0.2">
      <c r="A14" s="8" t="s">
        <v>59</v>
      </c>
      <c r="C14" s="8" t="s">
        <v>251</v>
      </c>
      <c r="E14" s="9">
        <v>1466666</v>
      </c>
      <c r="G14" s="9">
        <v>450</v>
      </c>
      <c r="I14" s="9">
        <v>0</v>
      </c>
      <c r="K14" s="9">
        <v>0</v>
      </c>
      <c r="M14" s="9">
        <v>0</v>
      </c>
      <c r="O14" s="9">
        <v>659999700</v>
      </c>
      <c r="Q14" s="9">
        <v>0</v>
      </c>
      <c r="S14" s="9">
        <f t="shared" si="0"/>
        <v>659999700</v>
      </c>
    </row>
    <row r="15" spans="1:19" ht="21.75" customHeight="1" x14ac:dyDescent="0.2">
      <c r="A15" s="8" t="s">
        <v>209</v>
      </c>
      <c r="C15" s="8" t="s">
        <v>252</v>
      </c>
      <c r="E15" s="9">
        <v>3750000</v>
      </c>
      <c r="G15" s="9">
        <v>300</v>
      </c>
      <c r="I15" s="9">
        <v>0</v>
      </c>
      <c r="K15" s="9">
        <v>0</v>
      </c>
      <c r="M15" s="9">
        <v>0</v>
      </c>
      <c r="O15" s="9">
        <v>1125000000</v>
      </c>
      <c r="Q15" s="9">
        <v>0</v>
      </c>
      <c r="S15" s="9">
        <f t="shared" si="0"/>
        <v>1125000000</v>
      </c>
    </row>
    <row r="16" spans="1:19" ht="21.75" customHeight="1" x14ac:dyDescent="0.2">
      <c r="A16" s="8" t="s">
        <v>206</v>
      </c>
      <c r="C16" s="8" t="s">
        <v>253</v>
      </c>
      <c r="E16" s="9">
        <v>1000000</v>
      </c>
      <c r="G16" s="9">
        <v>49</v>
      </c>
      <c r="I16" s="9">
        <v>0</v>
      </c>
      <c r="K16" s="9">
        <v>0</v>
      </c>
      <c r="M16" s="9">
        <v>0</v>
      </c>
      <c r="O16" s="9">
        <v>49999950</v>
      </c>
      <c r="Q16" s="9">
        <v>0</v>
      </c>
      <c r="S16" s="9">
        <f t="shared" si="0"/>
        <v>49999950</v>
      </c>
    </row>
    <row r="17" spans="1:19" ht="21.75" customHeight="1" x14ac:dyDescent="0.2">
      <c r="A17" s="8" t="s">
        <v>295</v>
      </c>
      <c r="C17" s="8"/>
      <c r="E17" s="9"/>
      <c r="G17" s="9"/>
      <c r="I17" s="9"/>
      <c r="K17" s="9"/>
      <c r="M17" s="9"/>
      <c r="O17" s="9">
        <v>23862431</v>
      </c>
      <c r="Q17" s="9"/>
      <c r="S17" s="13">
        <f t="shared" si="0"/>
        <v>23862431</v>
      </c>
    </row>
    <row r="18" spans="1:19" ht="21.75" customHeight="1" thickBot="1" x14ac:dyDescent="0.25">
      <c r="A18" s="15" t="s">
        <v>65</v>
      </c>
      <c r="C18" s="16"/>
      <c r="E18" s="16"/>
      <c r="G18" s="16"/>
      <c r="I18" s="16">
        <v>522000</v>
      </c>
      <c r="K18" s="16">
        <v>6357</v>
      </c>
      <c r="M18" s="16">
        <v>515643</v>
      </c>
      <c r="O18" s="16">
        <f>SUM(O8:O17)</f>
        <v>11996522931</v>
      </c>
      <c r="Q18" s="16">
        <f>SUM(Q8:Q17)</f>
        <v>476019738</v>
      </c>
      <c r="S18" s="16">
        <f>SUM(S8:S17)</f>
        <v>11520503193</v>
      </c>
    </row>
    <row r="19" spans="1:19" ht="13.5" thickTop="1" x14ac:dyDescent="0.2"/>
    <row r="20" spans="1:19" x14ac:dyDescent="0.2">
      <c r="O20" s="20"/>
    </row>
    <row r="21" spans="1:19" x14ac:dyDescent="0.2">
      <c r="O21" s="20"/>
    </row>
    <row r="22" spans="1:19" x14ac:dyDescent="0.2">
      <c r="O22" s="20"/>
    </row>
    <row r="23" spans="1:19" x14ac:dyDescent="0.2">
      <c r="O23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4.45" customHeight="1" x14ac:dyDescent="0.2"/>
    <row r="5" spans="1:11" ht="14.45" customHeight="1" x14ac:dyDescent="0.2">
      <c r="A5" s="42" t="s">
        <v>212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4.45" customHeight="1" x14ac:dyDescent="0.2">
      <c r="I6" s="2" t="s">
        <v>198</v>
      </c>
      <c r="K6" s="2" t="s">
        <v>199</v>
      </c>
    </row>
    <row r="7" spans="1:11" ht="29.1" customHeight="1" x14ac:dyDescent="0.2">
      <c r="A7" s="2" t="s">
        <v>254</v>
      </c>
      <c r="C7" s="18" t="s">
        <v>255</v>
      </c>
      <c r="E7" s="18" t="s">
        <v>256</v>
      </c>
      <c r="G7" s="18" t="s">
        <v>257</v>
      </c>
      <c r="I7" s="19" t="s">
        <v>258</v>
      </c>
      <c r="K7" s="19" t="s">
        <v>258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7"/>
  <sheetViews>
    <sheetView rightToLeft="1" view="pageBreakPreview" topLeftCell="A13" zoomScaleNormal="100" zoomScaleSheetLayoutView="100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6.140625" bestFit="1" customWidth="1"/>
    <col min="15" max="15" width="1.28515625" customWidth="1"/>
    <col min="16" max="16" width="17.85546875" bestFit="1" customWidth="1"/>
    <col min="17" max="17" width="1.28515625" customWidth="1"/>
    <col min="18" max="18" width="10.42578125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4.45" customHeight="1" x14ac:dyDescent="0.2"/>
    <row r="5" spans="1:20" ht="14.45" customHeight="1" x14ac:dyDescent="0.2">
      <c r="A5" s="42" t="s">
        <v>259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4.45" customHeight="1" x14ac:dyDescent="0.2">
      <c r="A6" s="39" t="s">
        <v>182</v>
      </c>
      <c r="J6" s="39" t="s">
        <v>198</v>
      </c>
      <c r="K6" s="39"/>
      <c r="L6" s="39"/>
      <c r="M6" s="39"/>
      <c r="N6" s="39"/>
      <c r="P6" s="39" t="s">
        <v>199</v>
      </c>
      <c r="Q6" s="39"/>
      <c r="R6" s="39"/>
      <c r="S6" s="39"/>
      <c r="T6" s="39"/>
    </row>
    <row r="7" spans="1:20" ht="29.1" customHeight="1" x14ac:dyDescent="0.2">
      <c r="A7" s="39"/>
      <c r="C7" s="18" t="s">
        <v>260</v>
      </c>
      <c r="E7" s="47" t="s">
        <v>105</v>
      </c>
      <c r="F7" s="47"/>
      <c r="H7" s="18" t="s">
        <v>261</v>
      </c>
      <c r="J7" s="19" t="s">
        <v>262</v>
      </c>
      <c r="K7" s="3"/>
      <c r="L7" s="19" t="s">
        <v>243</v>
      </c>
      <c r="M7" s="3"/>
      <c r="N7" s="19" t="s">
        <v>263</v>
      </c>
      <c r="P7" s="19" t="s">
        <v>262</v>
      </c>
      <c r="Q7" s="3"/>
      <c r="R7" s="19" t="s">
        <v>243</v>
      </c>
      <c r="S7" s="3"/>
      <c r="T7" s="19" t="s">
        <v>263</v>
      </c>
    </row>
    <row r="8" spans="1:20" ht="21.75" customHeight="1" x14ac:dyDescent="0.2">
      <c r="A8" s="5" t="s">
        <v>156</v>
      </c>
      <c r="C8" s="3"/>
      <c r="E8" s="5" t="s">
        <v>157</v>
      </c>
      <c r="F8" s="3"/>
      <c r="H8" s="7">
        <v>23</v>
      </c>
      <c r="J8" s="6">
        <v>319923398837</v>
      </c>
      <c r="L8" s="6">
        <v>0</v>
      </c>
      <c r="N8" s="6">
        <v>319923398837</v>
      </c>
      <c r="P8" s="6">
        <v>319923398837</v>
      </c>
      <c r="R8" s="6">
        <v>0</v>
      </c>
      <c r="T8" s="6">
        <v>319923398837</v>
      </c>
    </row>
    <row r="9" spans="1:20" ht="21.75" customHeight="1" x14ac:dyDescent="0.2">
      <c r="A9" s="8" t="s">
        <v>114</v>
      </c>
      <c r="E9" s="8" t="s">
        <v>116</v>
      </c>
      <c r="H9" s="10">
        <v>26</v>
      </c>
      <c r="J9" s="9">
        <v>54998498470</v>
      </c>
      <c r="L9" s="9">
        <v>0</v>
      </c>
      <c r="N9" s="9">
        <v>54998498470</v>
      </c>
      <c r="P9" s="9">
        <v>80034151756</v>
      </c>
      <c r="R9" s="9">
        <v>0</v>
      </c>
      <c r="T9" s="9">
        <v>80034151756</v>
      </c>
    </row>
    <row r="10" spans="1:20" ht="21.75" customHeight="1" x14ac:dyDescent="0.2">
      <c r="A10" s="8" t="s">
        <v>153</v>
      </c>
      <c r="E10" s="8" t="s">
        <v>155</v>
      </c>
      <c r="H10" s="10">
        <v>23</v>
      </c>
      <c r="J10" s="9">
        <v>52885281160</v>
      </c>
      <c r="L10" s="9">
        <v>0</v>
      </c>
      <c r="N10" s="9">
        <v>52885281160</v>
      </c>
      <c r="P10" s="9">
        <v>373629242852</v>
      </c>
      <c r="R10" s="9">
        <v>0</v>
      </c>
      <c r="T10" s="9">
        <v>373629242852</v>
      </c>
    </row>
    <row r="11" spans="1:20" ht="21.75" customHeight="1" x14ac:dyDescent="0.2">
      <c r="A11" s="8" t="s">
        <v>150</v>
      </c>
      <c r="E11" s="8" t="s">
        <v>152</v>
      </c>
      <c r="H11" s="10">
        <v>23</v>
      </c>
      <c r="J11" s="9">
        <v>27508771780</v>
      </c>
      <c r="L11" s="9">
        <v>0</v>
      </c>
      <c r="N11" s="9">
        <v>27508771780</v>
      </c>
      <c r="P11" s="9">
        <v>283206355600</v>
      </c>
      <c r="R11" s="9">
        <v>0</v>
      </c>
      <c r="T11" s="9">
        <v>283206355600</v>
      </c>
    </row>
    <row r="12" spans="1:20" ht="21.75" customHeight="1" x14ac:dyDescent="0.2">
      <c r="A12" s="8" t="s">
        <v>147</v>
      </c>
      <c r="E12" s="8" t="s">
        <v>149</v>
      </c>
      <c r="H12" s="10">
        <v>23</v>
      </c>
      <c r="J12" s="9">
        <v>53174618079</v>
      </c>
      <c r="L12" s="9">
        <v>0</v>
      </c>
      <c r="N12" s="9">
        <v>53174618079</v>
      </c>
      <c r="P12" s="9">
        <v>663953576792</v>
      </c>
      <c r="R12" s="9">
        <v>0</v>
      </c>
      <c r="T12" s="9">
        <v>663953576792</v>
      </c>
    </row>
    <row r="13" spans="1:20" ht="21.75" customHeight="1" x14ac:dyDescent="0.2">
      <c r="A13" s="8" t="s">
        <v>144</v>
      </c>
      <c r="E13" s="8" t="s">
        <v>146</v>
      </c>
      <c r="H13" s="10">
        <v>23</v>
      </c>
      <c r="J13" s="9">
        <v>21718511104</v>
      </c>
      <c r="L13" s="9">
        <v>0</v>
      </c>
      <c r="N13" s="9">
        <v>21718511104</v>
      </c>
      <c r="P13" s="9">
        <v>244212631218</v>
      </c>
      <c r="R13" s="9">
        <v>0</v>
      </c>
      <c r="T13" s="9">
        <v>244212631218</v>
      </c>
    </row>
    <row r="14" spans="1:20" ht="21.75" customHeight="1" x14ac:dyDescent="0.2">
      <c r="A14" s="8" t="s">
        <v>141</v>
      </c>
      <c r="E14" s="8" t="s">
        <v>143</v>
      </c>
      <c r="H14" s="10">
        <v>23</v>
      </c>
      <c r="J14" s="9">
        <v>3861496693</v>
      </c>
      <c r="L14" s="9">
        <v>0</v>
      </c>
      <c r="N14" s="9">
        <v>3861496693</v>
      </c>
      <c r="P14" s="9">
        <v>45409391830</v>
      </c>
      <c r="R14" s="9">
        <v>0</v>
      </c>
      <c r="T14" s="9">
        <v>45409391830</v>
      </c>
    </row>
    <row r="15" spans="1:20" ht="21.75" customHeight="1" x14ac:dyDescent="0.2">
      <c r="A15" s="8" t="s">
        <v>126</v>
      </c>
      <c r="E15" s="8" t="s">
        <v>128</v>
      </c>
      <c r="H15" s="10">
        <v>23</v>
      </c>
      <c r="J15" s="9">
        <v>28509656200</v>
      </c>
      <c r="L15" s="9">
        <v>0</v>
      </c>
      <c r="N15" s="9">
        <v>28509656200</v>
      </c>
      <c r="P15" s="9">
        <v>153339367649</v>
      </c>
      <c r="R15" s="9">
        <v>0</v>
      </c>
      <c r="T15" s="9">
        <v>153339367649</v>
      </c>
    </row>
    <row r="16" spans="1:20" ht="21.75" customHeight="1" x14ac:dyDescent="0.2">
      <c r="A16" s="8" t="s">
        <v>217</v>
      </c>
      <c r="E16" s="8" t="s">
        <v>247</v>
      </c>
      <c r="H16" s="10">
        <v>23</v>
      </c>
      <c r="J16" s="9">
        <v>0</v>
      </c>
      <c r="L16" s="9">
        <v>0</v>
      </c>
      <c r="N16" s="9">
        <v>0</v>
      </c>
      <c r="P16" s="9">
        <v>29479621880</v>
      </c>
      <c r="R16" s="9">
        <v>0</v>
      </c>
      <c r="T16" s="9">
        <v>29479621880</v>
      </c>
    </row>
    <row r="17" spans="1:20" ht="21.75" customHeight="1" x14ac:dyDescent="0.2">
      <c r="A17" s="8" t="s">
        <v>138</v>
      </c>
      <c r="E17" s="8" t="s">
        <v>140</v>
      </c>
      <c r="H17" s="10">
        <v>23</v>
      </c>
      <c r="J17" s="9">
        <v>10880398368</v>
      </c>
      <c r="L17" s="9">
        <v>0</v>
      </c>
      <c r="N17" s="9">
        <v>10880398368</v>
      </c>
      <c r="P17" s="9">
        <v>82097788036</v>
      </c>
      <c r="R17" s="9">
        <v>0</v>
      </c>
      <c r="T17" s="9">
        <v>82097788036</v>
      </c>
    </row>
    <row r="18" spans="1:20" ht="21.75" customHeight="1" x14ac:dyDescent="0.2">
      <c r="A18" s="8" t="s">
        <v>132</v>
      </c>
      <c r="E18" s="8" t="s">
        <v>134</v>
      </c>
      <c r="H18" s="10">
        <v>23</v>
      </c>
      <c r="J18" s="9">
        <v>6156655944</v>
      </c>
      <c r="L18" s="9">
        <v>0</v>
      </c>
      <c r="N18" s="9">
        <v>6156655944</v>
      </c>
      <c r="P18" s="9">
        <v>24897045417</v>
      </c>
      <c r="R18" s="9">
        <v>0</v>
      </c>
      <c r="T18" s="9">
        <v>24897045417</v>
      </c>
    </row>
    <row r="19" spans="1:20" ht="21.75" customHeight="1" x14ac:dyDescent="0.2">
      <c r="A19" s="8" t="s">
        <v>135</v>
      </c>
      <c r="E19" s="8" t="s">
        <v>137</v>
      </c>
      <c r="H19" s="10">
        <v>23</v>
      </c>
      <c r="J19" s="9">
        <v>3833278193</v>
      </c>
      <c r="L19" s="9">
        <v>0</v>
      </c>
      <c r="N19" s="9">
        <v>3833278193</v>
      </c>
      <c r="P19" s="9">
        <v>38450832878</v>
      </c>
      <c r="R19" s="9">
        <v>0</v>
      </c>
      <c r="T19" s="9">
        <v>38450832878</v>
      </c>
    </row>
    <row r="20" spans="1:20" ht="21.75" customHeight="1" x14ac:dyDescent="0.2">
      <c r="A20" s="8" t="s">
        <v>218</v>
      </c>
      <c r="E20" s="8" t="s">
        <v>264</v>
      </c>
      <c r="H20" s="10">
        <v>20.5</v>
      </c>
      <c r="J20" s="9">
        <v>0</v>
      </c>
      <c r="L20" s="9">
        <v>0</v>
      </c>
      <c r="N20" s="9">
        <v>0</v>
      </c>
      <c r="P20" s="9">
        <v>28033563883</v>
      </c>
      <c r="R20" s="9">
        <v>0</v>
      </c>
      <c r="T20" s="9">
        <v>28033563883</v>
      </c>
    </row>
    <row r="21" spans="1:20" ht="21.75" customHeight="1" x14ac:dyDescent="0.2">
      <c r="A21" s="8" t="s">
        <v>123</v>
      </c>
      <c r="E21" s="8" t="s">
        <v>125</v>
      </c>
      <c r="H21" s="10">
        <v>23</v>
      </c>
      <c r="J21" s="9">
        <v>12913926234</v>
      </c>
      <c r="L21" s="9">
        <v>0</v>
      </c>
      <c r="N21" s="9">
        <v>12913926234</v>
      </c>
      <c r="P21" s="9">
        <v>143599717602</v>
      </c>
      <c r="R21" s="9">
        <v>0</v>
      </c>
      <c r="T21" s="9">
        <v>143599717602</v>
      </c>
    </row>
    <row r="22" spans="1:20" ht="21.75" customHeight="1" x14ac:dyDescent="0.2">
      <c r="A22" s="8" t="s">
        <v>129</v>
      </c>
      <c r="E22" s="8" t="s">
        <v>131</v>
      </c>
      <c r="H22" s="10">
        <v>18</v>
      </c>
      <c r="J22" s="9">
        <v>22121943970</v>
      </c>
      <c r="L22" s="9">
        <v>0</v>
      </c>
      <c r="N22" s="9">
        <v>22121943970</v>
      </c>
      <c r="P22" s="9">
        <v>93342073116</v>
      </c>
      <c r="R22" s="9">
        <v>0</v>
      </c>
      <c r="T22" s="9">
        <v>93342073116</v>
      </c>
    </row>
    <row r="23" spans="1:20" ht="21.75" customHeight="1" x14ac:dyDescent="0.2">
      <c r="A23" s="8" t="s">
        <v>219</v>
      </c>
      <c r="E23" s="8" t="s">
        <v>265</v>
      </c>
      <c r="H23" s="10">
        <v>18</v>
      </c>
      <c r="J23" s="9">
        <v>0</v>
      </c>
      <c r="L23" s="9">
        <v>0</v>
      </c>
      <c r="N23" s="9">
        <v>0</v>
      </c>
      <c r="P23" s="9">
        <v>21803315926</v>
      </c>
      <c r="R23" s="9">
        <v>0</v>
      </c>
      <c r="T23" s="9">
        <v>21803315926</v>
      </c>
    </row>
    <row r="24" spans="1:20" ht="21.75" customHeight="1" x14ac:dyDescent="0.2">
      <c r="A24" s="8" t="s">
        <v>107</v>
      </c>
      <c r="E24" s="8" t="s">
        <v>110</v>
      </c>
      <c r="H24" s="10">
        <v>19</v>
      </c>
      <c r="J24" s="9">
        <v>152203445705</v>
      </c>
      <c r="L24" s="9">
        <v>0</v>
      </c>
      <c r="N24" s="9">
        <v>152203445705</v>
      </c>
      <c r="P24" s="9">
        <v>1028892817540</v>
      </c>
      <c r="R24" s="9">
        <v>0</v>
      </c>
      <c r="T24" s="9">
        <v>1028892817540</v>
      </c>
    </row>
    <row r="25" spans="1:20" ht="21.75" customHeight="1" x14ac:dyDescent="0.2">
      <c r="A25" s="8" t="s">
        <v>120</v>
      </c>
      <c r="E25" s="8" t="s">
        <v>122</v>
      </c>
      <c r="H25" s="10">
        <v>19</v>
      </c>
      <c r="J25" s="9">
        <v>55015589454</v>
      </c>
      <c r="L25" s="9">
        <v>0</v>
      </c>
      <c r="N25" s="9">
        <v>55015589454</v>
      </c>
      <c r="P25" s="9">
        <v>261779612664</v>
      </c>
      <c r="R25" s="9">
        <v>0</v>
      </c>
      <c r="T25" s="9">
        <v>261779612664</v>
      </c>
    </row>
    <row r="26" spans="1:20" ht="21.75" customHeight="1" x14ac:dyDescent="0.2">
      <c r="A26" s="11" t="s">
        <v>117</v>
      </c>
      <c r="C26" s="12"/>
      <c r="E26" s="11" t="s">
        <v>119</v>
      </c>
      <c r="H26" s="14">
        <v>19</v>
      </c>
      <c r="J26" s="13">
        <v>77973848487</v>
      </c>
      <c r="L26" s="13">
        <v>0</v>
      </c>
      <c r="N26" s="13">
        <v>77973848487</v>
      </c>
      <c r="P26" s="13">
        <v>331774137130</v>
      </c>
      <c r="R26" s="13">
        <v>0</v>
      </c>
      <c r="T26" s="13">
        <v>331774137130</v>
      </c>
    </row>
    <row r="27" spans="1:20" ht="21.75" customHeight="1" x14ac:dyDescent="0.2">
      <c r="A27" s="15" t="s">
        <v>65</v>
      </c>
      <c r="C27" s="16"/>
      <c r="E27" s="16"/>
      <c r="H27" s="16"/>
      <c r="J27" s="16">
        <v>903679318678</v>
      </c>
      <c r="L27" s="16">
        <v>0</v>
      </c>
      <c r="N27" s="16">
        <v>903679318678</v>
      </c>
      <c r="P27" s="16">
        <v>4247858642606</v>
      </c>
      <c r="R27" s="16">
        <v>0</v>
      </c>
      <c r="T27" s="16">
        <v>4247858642606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view="pageBreakPreview" zoomScaleNormal="115" zoomScaleSheetLayoutView="100" workbookViewId="0">
      <selection activeCell="M10" sqref="M10"/>
    </sheetView>
  </sheetViews>
  <sheetFormatPr defaultRowHeight="12.75" x14ac:dyDescent="0.2"/>
  <cols>
    <col min="1" max="1" width="9.7109375" bestFit="1" customWidth="1"/>
    <col min="2" max="2" width="1.28515625" customWidth="1"/>
    <col min="3" max="3" width="16.140625" bestFit="1" customWidth="1"/>
    <col min="4" max="4" width="1.28515625" customWidth="1"/>
    <col min="5" max="5" width="12.8554687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7109375" bestFit="1" customWidth="1"/>
    <col min="12" max="12" width="1.28515625" customWidth="1"/>
    <col min="13" max="13" width="17.85546875" bestFit="1" customWidth="1"/>
    <col min="14" max="14" width="0.28515625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5" customHeight="1" x14ac:dyDescent="0.2"/>
    <row r="5" spans="1:13" ht="14.45" customHeight="1" x14ac:dyDescent="0.2">
      <c r="A5" s="42" t="s">
        <v>266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45" customHeight="1" x14ac:dyDescent="0.2">
      <c r="A6" s="39" t="s">
        <v>182</v>
      </c>
      <c r="C6" s="39" t="s">
        <v>198</v>
      </c>
      <c r="D6" s="39"/>
      <c r="E6" s="39"/>
      <c r="F6" s="39"/>
      <c r="G6" s="39"/>
      <c r="I6" s="39" t="s">
        <v>199</v>
      </c>
      <c r="J6" s="39"/>
      <c r="K6" s="39"/>
      <c r="L6" s="39"/>
      <c r="M6" s="39"/>
    </row>
    <row r="7" spans="1:13" ht="29.1" customHeight="1" x14ac:dyDescent="0.2">
      <c r="A7" s="39"/>
      <c r="C7" s="19" t="s">
        <v>262</v>
      </c>
      <c r="D7" s="3"/>
      <c r="E7" s="19" t="s">
        <v>243</v>
      </c>
      <c r="F7" s="3"/>
      <c r="G7" s="19" t="s">
        <v>263</v>
      </c>
      <c r="I7" s="19" t="s">
        <v>262</v>
      </c>
      <c r="J7" s="3"/>
      <c r="K7" s="19" t="s">
        <v>243</v>
      </c>
      <c r="L7" s="3"/>
      <c r="M7" s="19" t="s">
        <v>263</v>
      </c>
    </row>
    <row r="8" spans="1:13" ht="21.75" customHeight="1" x14ac:dyDescent="0.2">
      <c r="A8" s="5" t="s">
        <v>287</v>
      </c>
      <c r="C8" s="6">
        <v>16632026522</v>
      </c>
      <c r="E8" s="6">
        <v>43226886</v>
      </c>
      <c r="G8" s="6">
        <v>16588799636</v>
      </c>
      <c r="I8" s="6">
        <v>185531194704</v>
      </c>
      <c r="K8" s="6">
        <v>74824986</v>
      </c>
      <c r="M8" s="6">
        <v>185456369718</v>
      </c>
    </row>
    <row r="9" spans="1:13" ht="21.75" customHeight="1" x14ac:dyDescent="0.2">
      <c r="A9" s="8" t="s">
        <v>328</v>
      </c>
      <c r="C9" s="9">
        <v>0</v>
      </c>
      <c r="E9" s="9">
        <v>0</v>
      </c>
      <c r="G9" s="9">
        <v>0</v>
      </c>
      <c r="I9" s="9">
        <v>4794</v>
      </c>
      <c r="K9" s="9">
        <v>0</v>
      </c>
      <c r="M9" s="9">
        <v>4794</v>
      </c>
    </row>
    <row r="10" spans="1:13" ht="21.75" customHeight="1" x14ac:dyDescent="0.2">
      <c r="A10" s="8" t="s">
        <v>288</v>
      </c>
      <c r="C10" s="9">
        <v>49367572764</v>
      </c>
      <c r="E10" s="9">
        <v>-165134851</v>
      </c>
      <c r="G10" s="9">
        <v>49532707615</v>
      </c>
      <c r="I10" s="9">
        <v>516310054513</v>
      </c>
      <c r="K10" s="9">
        <v>207948892</v>
      </c>
      <c r="M10" s="9">
        <v>516102105621</v>
      </c>
    </row>
    <row r="11" spans="1:13" ht="21.75" customHeight="1" x14ac:dyDescent="0.2">
      <c r="A11" s="8" t="s">
        <v>329</v>
      </c>
      <c r="C11" s="9">
        <v>0</v>
      </c>
      <c r="E11" s="9">
        <v>0</v>
      </c>
      <c r="G11" s="9">
        <v>0</v>
      </c>
      <c r="I11" s="9">
        <v>359589</v>
      </c>
      <c r="K11" s="9">
        <v>0</v>
      </c>
      <c r="M11" s="9">
        <v>359589</v>
      </c>
    </row>
    <row r="12" spans="1:13" ht="21.75" customHeight="1" x14ac:dyDescent="0.2">
      <c r="A12" s="8" t="s">
        <v>289</v>
      </c>
      <c r="C12" s="9">
        <v>69845</v>
      </c>
      <c r="E12" s="9">
        <v>0</v>
      </c>
      <c r="G12" s="9">
        <v>69845</v>
      </c>
      <c r="I12" s="9">
        <v>911635</v>
      </c>
      <c r="K12" s="9">
        <v>0</v>
      </c>
      <c r="M12" s="9">
        <v>911635</v>
      </c>
    </row>
    <row r="13" spans="1:13" ht="21.75" customHeight="1" x14ac:dyDescent="0.2">
      <c r="A13" s="8" t="s">
        <v>290</v>
      </c>
      <c r="C13" s="9">
        <v>15865101983</v>
      </c>
      <c r="E13" s="9">
        <v>11064026</v>
      </c>
      <c r="G13" s="9">
        <v>15854037957</v>
      </c>
      <c r="I13" s="9">
        <v>31431658837</v>
      </c>
      <c r="K13" s="9">
        <v>20996460</v>
      </c>
      <c r="M13" s="9">
        <v>31410662377</v>
      </c>
    </row>
    <row r="14" spans="1:13" ht="21.75" customHeight="1" x14ac:dyDescent="0.2">
      <c r="A14" s="8" t="s">
        <v>291</v>
      </c>
      <c r="C14" s="9">
        <v>154539</v>
      </c>
      <c r="E14" s="9">
        <v>0</v>
      </c>
      <c r="G14" s="9">
        <v>154539</v>
      </c>
      <c r="I14" s="9">
        <v>9092497</v>
      </c>
      <c r="K14" s="9">
        <v>0</v>
      </c>
      <c r="M14" s="9">
        <v>9092497</v>
      </c>
    </row>
    <row r="15" spans="1:13" ht="21.75" customHeight="1" x14ac:dyDescent="0.2">
      <c r="A15" s="8" t="s">
        <v>292</v>
      </c>
      <c r="C15" s="9">
        <v>109309060563</v>
      </c>
      <c r="E15" s="9">
        <v>9208262</v>
      </c>
      <c r="G15" s="9">
        <v>109299852301</v>
      </c>
      <c r="I15" s="9">
        <v>567093481506</v>
      </c>
      <c r="K15" s="9">
        <v>547373197</v>
      </c>
      <c r="M15" s="9">
        <v>566546108309</v>
      </c>
    </row>
    <row r="16" spans="1:13" ht="21.75" customHeight="1" x14ac:dyDescent="0.2">
      <c r="A16" s="8" t="s">
        <v>293</v>
      </c>
      <c r="C16" s="9">
        <v>54404568001</v>
      </c>
      <c r="E16" s="9">
        <v>116026876</v>
      </c>
      <c r="G16" s="9">
        <v>54288541125</v>
      </c>
      <c r="I16" s="9">
        <v>279176261874</v>
      </c>
      <c r="K16" s="9">
        <v>379923969</v>
      </c>
      <c r="M16" s="9">
        <v>278796337905</v>
      </c>
    </row>
    <row r="17" spans="1:13" ht="21.75" customHeight="1" x14ac:dyDescent="0.2">
      <c r="A17" s="8" t="s">
        <v>294</v>
      </c>
      <c r="C17" s="9">
        <v>137</v>
      </c>
      <c r="E17" s="9">
        <v>0</v>
      </c>
      <c r="G17" s="9">
        <v>137</v>
      </c>
      <c r="I17" s="9">
        <v>137</v>
      </c>
      <c r="K17" s="9">
        <v>0</v>
      </c>
      <c r="M17" s="9">
        <v>137</v>
      </c>
    </row>
    <row r="18" spans="1:13" ht="21.75" customHeight="1" thickBot="1" x14ac:dyDescent="0.25">
      <c r="A18" s="15" t="s">
        <v>65</v>
      </c>
      <c r="C18" s="16">
        <v>245578554354</v>
      </c>
      <c r="E18" s="16">
        <v>14391199</v>
      </c>
      <c r="G18" s="16">
        <v>245564163155</v>
      </c>
      <c r="I18" s="16">
        <v>1579553020086</v>
      </c>
      <c r="K18" s="16">
        <v>1231067504</v>
      </c>
      <c r="M18" s="16">
        <f>SUM(M8:M17)</f>
        <v>1578321952582</v>
      </c>
    </row>
    <row r="19" spans="1:13" ht="13.5" thickTop="1" x14ac:dyDescent="0.2"/>
  </sheetData>
  <autoFilter ref="A6:M18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9"/>
  <sheetViews>
    <sheetView rightToLeft="1" view="pageBreakPreview" topLeftCell="A4" zoomScaleNormal="100" zoomScaleSheetLayoutView="100" workbookViewId="0">
      <selection activeCell="Q27" sqref="Q27:Q29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1.140625" bestFit="1" customWidth="1"/>
    <col min="4" max="4" width="1.28515625" customWidth="1"/>
    <col min="5" max="5" width="17.2851562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2.5703125" bestFit="1" customWidth="1"/>
    <col min="12" max="12" width="1.28515625" customWidth="1"/>
    <col min="13" max="13" width="20.140625" bestFit="1" customWidth="1"/>
    <col min="14" max="14" width="1.28515625" customWidth="1"/>
    <col min="15" max="15" width="19.7109375" bestFit="1" customWidth="1"/>
    <col min="16" max="16" width="1.28515625" customWidth="1"/>
    <col min="17" max="17" width="18.570312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14.45" customHeight="1" x14ac:dyDescent="0.2">
      <c r="A5" s="42" t="s">
        <v>267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39" t="s">
        <v>182</v>
      </c>
      <c r="C6" s="39" t="s">
        <v>198</v>
      </c>
      <c r="D6" s="39"/>
      <c r="E6" s="39"/>
      <c r="F6" s="39"/>
      <c r="G6" s="39"/>
      <c r="H6" s="39"/>
      <c r="I6" s="39"/>
      <c r="K6" s="39" t="s">
        <v>199</v>
      </c>
      <c r="L6" s="39"/>
      <c r="M6" s="39"/>
      <c r="N6" s="39"/>
      <c r="O6" s="39"/>
      <c r="P6" s="39"/>
      <c r="Q6" s="39"/>
      <c r="R6" s="39"/>
    </row>
    <row r="7" spans="1:18" ht="29.1" customHeight="1" x14ac:dyDescent="0.2">
      <c r="A7" s="39"/>
      <c r="C7" s="19" t="s">
        <v>13</v>
      </c>
      <c r="D7" s="3"/>
      <c r="E7" s="19" t="s">
        <v>268</v>
      </c>
      <c r="F7" s="3"/>
      <c r="G7" s="19" t="s">
        <v>269</v>
      </c>
      <c r="H7" s="3"/>
      <c r="I7" s="19" t="s">
        <v>270</v>
      </c>
      <c r="K7" s="19" t="s">
        <v>13</v>
      </c>
      <c r="L7" s="3"/>
      <c r="M7" s="19" t="s">
        <v>268</v>
      </c>
      <c r="N7" s="3"/>
      <c r="O7" s="19" t="s">
        <v>269</v>
      </c>
      <c r="P7" s="3"/>
      <c r="Q7" s="46" t="s">
        <v>270</v>
      </c>
      <c r="R7" s="46"/>
    </row>
    <row r="8" spans="1:18" ht="21.75" customHeight="1" x14ac:dyDescent="0.2">
      <c r="A8" s="5" t="s">
        <v>21</v>
      </c>
      <c r="C8" s="49">
        <v>6634227</v>
      </c>
      <c r="D8" s="50"/>
      <c r="E8" s="49">
        <v>19834489312</v>
      </c>
      <c r="F8" s="50"/>
      <c r="G8" s="49">
        <v>17179332475</v>
      </c>
      <c r="H8" s="50"/>
      <c r="I8" s="49">
        <v>2655156837</v>
      </c>
      <c r="J8" s="50"/>
      <c r="K8" s="49">
        <v>6634229</v>
      </c>
      <c r="L8" s="50"/>
      <c r="M8" s="49">
        <v>19834489314</v>
      </c>
      <c r="N8" s="50"/>
      <c r="O8" s="49">
        <v>17179337654</v>
      </c>
      <c r="P8" s="50"/>
      <c r="Q8" s="51">
        <v>2655151660</v>
      </c>
      <c r="R8" s="51"/>
    </row>
    <row r="9" spans="1:18" ht="21.75" customHeight="1" x14ac:dyDescent="0.2">
      <c r="A9" s="8" t="s">
        <v>32</v>
      </c>
      <c r="C9" s="52">
        <v>0</v>
      </c>
      <c r="D9" s="50"/>
      <c r="E9" s="52">
        <v>0</v>
      </c>
      <c r="F9" s="50"/>
      <c r="G9" s="52">
        <v>0</v>
      </c>
      <c r="H9" s="50"/>
      <c r="I9" s="52">
        <v>0</v>
      </c>
      <c r="J9" s="50"/>
      <c r="K9" s="52">
        <v>562000</v>
      </c>
      <c r="L9" s="50"/>
      <c r="M9" s="52">
        <v>5777968527</v>
      </c>
      <c r="N9" s="50"/>
      <c r="O9" s="52">
        <v>4942777974</v>
      </c>
      <c r="P9" s="50"/>
      <c r="Q9" s="53">
        <v>835190553</v>
      </c>
      <c r="R9" s="53"/>
    </row>
    <row r="10" spans="1:18" ht="21.75" customHeight="1" x14ac:dyDescent="0.2">
      <c r="A10" s="8" t="s">
        <v>204</v>
      </c>
      <c r="C10" s="52">
        <v>0</v>
      </c>
      <c r="D10" s="50"/>
      <c r="E10" s="52">
        <v>0</v>
      </c>
      <c r="F10" s="50"/>
      <c r="G10" s="52">
        <v>0</v>
      </c>
      <c r="H10" s="50"/>
      <c r="I10" s="52">
        <v>0</v>
      </c>
      <c r="J10" s="50"/>
      <c r="K10" s="52">
        <v>50</v>
      </c>
      <c r="L10" s="50"/>
      <c r="M10" s="52">
        <v>251458</v>
      </c>
      <c r="N10" s="50"/>
      <c r="O10" s="52">
        <v>213770</v>
      </c>
      <c r="P10" s="50"/>
      <c r="Q10" s="53">
        <v>37688</v>
      </c>
      <c r="R10" s="53"/>
    </row>
    <row r="11" spans="1:18" ht="21.75" customHeight="1" x14ac:dyDescent="0.2">
      <c r="A11" s="8" t="s">
        <v>23</v>
      </c>
      <c r="C11" s="52">
        <v>0</v>
      </c>
      <c r="D11" s="50"/>
      <c r="E11" s="52">
        <v>0</v>
      </c>
      <c r="F11" s="50"/>
      <c r="G11" s="52">
        <v>0</v>
      </c>
      <c r="H11" s="50"/>
      <c r="I11" s="52">
        <v>0</v>
      </c>
      <c r="J11" s="50"/>
      <c r="K11" s="52">
        <v>10</v>
      </c>
      <c r="L11" s="50"/>
      <c r="M11" s="52">
        <v>10</v>
      </c>
      <c r="N11" s="50"/>
      <c r="O11" s="52">
        <v>34444</v>
      </c>
      <c r="P11" s="50"/>
      <c r="Q11" s="53">
        <v>-34434</v>
      </c>
      <c r="R11" s="53"/>
    </row>
    <row r="12" spans="1:18" ht="21.75" customHeight="1" x14ac:dyDescent="0.2">
      <c r="A12" s="8" t="s">
        <v>56</v>
      </c>
      <c r="C12" s="52">
        <v>0</v>
      </c>
      <c r="D12" s="50"/>
      <c r="E12" s="52">
        <v>0</v>
      </c>
      <c r="F12" s="50"/>
      <c r="G12" s="52">
        <v>0</v>
      </c>
      <c r="H12" s="50"/>
      <c r="I12" s="52">
        <v>0</v>
      </c>
      <c r="J12" s="50"/>
      <c r="K12" s="52">
        <v>1</v>
      </c>
      <c r="L12" s="50"/>
      <c r="M12" s="52">
        <v>1</v>
      </c>
      <c r="N12" s="50"/>
      <c r="O12" s="52">
        <v>2025</v>
      </c>
      <c r="P12" s="50"/>
      <c r="Q12" s="53">
        <v>-2024</v>
      </c>
      <c r="R12" s="53"/>
    </row>
    <row r="13" spans="1:18" ht="21.75" customHeight="1" x14ac:dyDescent="0.2">
      <c r="A13" s="8" t="s">
        <v>22</v>
      </c>
      <c r="C13" s="52">
        <v>0</v>
      </c>
      <c r="D13" s="50"/>
      <c r="E13" s="52">
        <v>0</v>
      </c>
      <c r="F13" s="50"/>
      <c r="G13" s="52">
        <v>0</v>
      </c>
      <c r="H13" s="50"/>
      <c r="I13" s="52">
        <v>0</v>
      </c>
      <c r="J13" s="50"/>
      <c r="K13" s="52">
        <v>260000</v>
      </c>
      <c r="L13" s="50"/>
      <c r="M13" s="52">
        <v>609630873</v>
      </c>
      <c r="N13" s="50"/>
      <c r="O13" s="52">
        <v>611998689</v>
      </c>
      <c r="P13" s="50"/>
      <c r="Q13" s="53">
        <v>-2367816</v>
      </c>
      <c r="R13" s="53"/>
    </row>
    <row r="14" spans="1:18" ht="21.75" customHeight="1" x14ac:dyDescent="0.2">
      <c r="A14" s="8" t="s">
        <v>205</v>
      </c>
      <c r="C14" s="52">
        <v>0</v>
      </c>
      <c r="D14" s="50"/>
      <c r="E14" s="52">
        <v>0</v>
      </c>
      <c r="F14" s="50"/>
      <c r="G14" s="52">
        <v>0</v>
      </c>
      <c r="H14" s="50"/>
      <c r="I14" s="52">
        <v>0</v>
      </c>
      <c r="J14" s="50"/>
      <c r="K14" s="52">
        <v>136516</v>
      </c>
      <c r="L14" s="50"/>
      <c r="M14" s="52">
        <v>79786397</v>
      </c>
      <c r="N14" s="50"/>
      <c r="O14" s="52">
        <v>105936416</v>
      </c>
      <c r="P14" s="50"/>
      <c r="Q14" s="53">
        <v>-26150019</v>
      </c>
      <c r="R14" s="53"/>
    </row>
    <row r="15" spans="1:18" ht="21.75" customHeight="1" x14ac:dyDescent="0.2">
      <c r="A15" s="8" t="s">
        <v>206</v>
      </c>
      <c r="C15" s="52">
        <v>0</v>
      </c>
      <c r="D15" s="50"/>
      <c r="E15" s="52">
        <v>0</v>
      </c>
      <c r="F15" s="50"/>
      <c r="G15" s="52">
        <v>0</v>
      </c>
      <c r="H15" s="50"/>
      <c r="I15" s="52">
        <v>0</v>
      </c>
      <c r="J15" s="50"/>
      <c r="K15" s="52">
        <v>2000000</v>
      </c>
      <c r="L15" s="50"/>
      <c r="M15" s="52">
        <v>10586650752</v>
      </c>
      <c r="N15" s="50"/>
      <c r="O15" s="52">
        <v>7151195700</v>
      </c>
      <c r="P15" s="50"/>
      <c r="Q15" s="53">
        <v>3435455052</v>
      </c>
      <c r="R15" s="53"/>
    </row>
    <row r="16" spans="1:18" ht="21.75" customHeight="1" x14ac:dyDescent="0.2">
      <c r="A16" s="8" t="s">
        <v>207</v>
      </c>
      <c r="C16" s="52">
        <v>0</v>
      </c>
      <c r="D16" s="50"/>
      <c r="E16" s="52">
        <v>0</v>
      </c>
      <c r="F16" s="50"/>
      <c r="G16" s="52">
        <v>0</v>
      </c>
      <c r="H16" s="50"/>
      <c r="I16" s="52">
        <v>0</v>
      </c>
      <c r="J16" s="50"/>
      <c r="K16" s="52">
        <v>1500000</v>
      </c>
      <c r="L16" s="50"/>
      <c r="M16" s="52">
        <v>5259021579</v>
      </c>
      <c r="N16" s="50"/>
      <c r="O16" s="52">
        <v>4739799834</v>
      </c>
      <c r="P16" s="50"/>
      <c r="Q16" s="53">
        <v>519221745</v>
      </c>
      <c r="R16" s="53"/>
    </row>
    <row r="17" spans="1:18" ht="21.75" customHeight="1" x14ac:dyDescent="0.2">
      <c r="A17" s="8" t="s">
        <v>60</v>
      </c>
      <c r="C17" s="52">
        <v>0</v>
      </c>
      <c r="D17" s="50"/>
      <c r="E17" s="52">
        <v>0</v>
      </c>
      <c r="F17" s="50"/>
      <c r="G17" s="52">
        <v>0</v>
      </c>
      <c r="H17" s="50"/>
      <c r="I17" s="52">
        <v>0</v>
      </c>
      <c r="J17" s="50"/>
      <c r="K17" s="52">
        <v>257000</v>
      </c>
      <c r="L17" s="50"/>
      <c r="M17" s="52">
        <v>4721509335</v>
      </c>
      <c r="N17" s="50"/>
      <c r="O17" s="52">
        <v>4251711881</v>
      </c>
      <c r="P17" s="50"/>
      <c r="Q17" s="53">
        <v>469797454</v>
      </c>
      <c r="R17" s="53"/>
    </row>
    <row r="18" spans="1:18" ht="21.75" customHeight="1" x14ac:dyDescent="0.2">
      <c r="A18" s="8" t="s">
        <v>208</v>
      </c>
      <c r="C18" s="52">
        <v>0</v>
      </c>
      <c r="D18" s="50"/>
      <c r="E18" s="52">
        <v>0</v>
      </c>
      <c r="F18" s="50"/>
      <c r="G18" s="52">
        <v>0</v>
      </c>
      <c r="H18" s="50"/>
      <c r="I18" s="52">
        <v>0</v>
      </c>
      <c r="J18" s="50"/>
      <c r="K18" s="52">
        <v>6500000</v>
      </c>
      <c r="L18" s="50"/>
      <c r="M18" s="52">
        <v>7881226134</v>
      </c>
      <c r="N18" s="50"/>
      <c r="O18" s="52">
        <v>8067318480</v>
      </c>
      <c r="P18" s="50"/>
      <c r="Q18" s="53">
        <v>-186092346</v>
      </c>
      <c r="R18" s="53"/>
    </row>
    <row r="19" spans="1:18" ht="21.75" customHeight="1" x14ac:dyDescent="0.2">
      <c r="A19" s="8" t="s">
        <v>92</v>
      </c>
      <c r="C19" s="52">
        <v>0</v>
      </c>
      <c r="D19" s="50"/>
      <c r="E19" s="52">
        <v>0</v>
      </c>
      <c r="F19" s="50"/>
      <c r="G19" s="52">
        <v>0</v>
      </c>
      <c r="H19" s="50"/>
      <c r="I19" s="52">
        <v>0</v>
      </c>
      <c r="J19" s="50"/>
      <c r="K19" s="52">
        <v>3220</v>
      </c>
      <c r="L19" s="50"/>
      <c r="M19" s="52">
        <v>119056534380</v>
      </c>
      <c r="N19" s="50"/>
      <c r="O19" s="52">
        <v>98789245120</v>
      </c>
      <c r="P19" s="50"/>
      <c r="Q19" s="53">
        <v>20267289260</v>
      </c>
      <c r="R19" s="53"/>
    </row>
    <row r="20" spans="1:18" ht="21.75" customHeight="1" x14ac:dyDescent="0.2">
      <c r="A20" s="8" t="s">
        <v>209</v>
      </c>
      <c r="C20" s="52">
        <v>0</v>
      </c>
      <c r="D20" s="50"/>
      <c r="E20" s="52">
        <v>0</v>
      </c>
      <c r="F20" s="50"/>
      <c r="G20" s="52">
        <v>0</v>
      </c>
      <c r="H20" s="50"/>
      <c r="I20" s="52">
        <v>0</v>
      </c>
      <c r="J20" s="50"/>
      <c r="K20" s="52">
        <v>3750000</v>
      </c>
      <c r="L20" s="50"/>
      <c r="M20" s="52">
        <v>11889985789</v>
      </c>
      <c r="N20" s="50"/>
      <c r="O20" s="52">
        <v>11995882380</v>
      </c>
      <c r="P20" s="50"/>
      <c r="Q20" s="53">
        <v>-105896591</v>
      </c>
      <c r="R20" s="53"/>
    </row>
    <row r="21" spans="1:18" ht="21.75" customHeight="1" x14ac:dyDescent="0.2">
      <c r="A21" s="8" t="s">
        <v>217</v>
      </c>
      <c r="C21" s="52">
        <v>0</v>
      </c>
      <c r="D21" s="50"/>
      <c r="E21" s="52">
        <v>0</v>
      </c>
      <c r="F21" s="50"/>
      <c r="G21" s="52">
        <v>0</v>
      </c>
      <c r="H21" s="50"/>
      <c r="I21" s="52">
        <v>0</v>
      </c>
      <c r="J21" s="50"/>
      <c r="K21" s="52">
        <v>155000</v>
      </c>
      <c r="L21" s="50"/>
      <c r="M21" s="52">
        <v>155000000000</v>
      </c>
      <c r="N21" s="50"/>
      <c r="O21" s="52">
        <v>145503122778</v>
      </c>
      <c r="P21" s="50"/>
      <c r="Q21" s="53">
        <v>9496877222</v>
      </c>
      <c r="R21" s="53"/>
    </row>
    <row r="22" spans="1:18" ht="21.75" customHeight="1" x14ac:dyDescent="0.2">
      <c r="A22" s="8" t="s">
        <v>218</v>
      </c>
      <c r="C22" s="52">
        <v>0</v>
      </c>
      <c r="D22" s="50"/>
      <c r="E22" s="52">
        <v>0</v>
      </c>
      <c r="F22" s="50"/>
      <c r="G22" s="52">
        <v>0</v>
      </c>
      <c r="H22" s="50"/>
      <c r="I22" s="52">
        <v>0</v>
      </c>
      <c r="J22" s="50"/>
      <c r="K22" s="52">
        <v>227000</v>
      </c>
      <c r="L22" s="50"/>
      <c r="M22" s="52">
        <v>227000000000</v>
      </c>
      <c r="N22" s="50"/>
      <c r="O22" s="52">
        <v>222789622060</v>
      </c>
      <c r="P22" s="50"/>
      <c r="Q22" s="53">
        <v>4210377940</v>
      </c>
      <c r="R22" s="53"/>
    </row>
    <row r="23" spans="1:18" ht="21.75" customHeight="1" x14ac:dyDescent="0.2">
      <c r="A23" s="8" t="s">
        <v>147</v>
      </c>
      <c r="C23" s="52">
        <v>0</v>
      </c>
      <c r="D23" s="50"/>
      <c r="E23" s="52">
        <v>0</v>
      </c>
      <c r="F23" s="50"/>
      <c r="G23" s="52">
        <v>0</v>
      </c>
      <c r="H23" s="50"/>
      <c r="I23" s="52">
        <v>0</v>
      </c>
      <c r="J23" s="50"/>
      <c r="K23" s="52">
        <v>2940000</v>
      </c>
      <c r="L23" s="50"/>
      <c r="M23" s="52">
        <v>2366431800000</v>
      </c>
      <c r="N23" s="50"/>
      <c r="O23" s="52">
        <v>2511537612786</v>
      </c>
      <c r="P23" s="50"/>
      <c r="Q23" s="53">
        <v>-145105812786</v>
      </c>
      <c r="R23" s="53"/>
    </row>
    <row r="24" spans="1:18" ht="21.75" customHeight="1" x14ac:dyDescent="0.2">
      <c r="A24" s="11" t="s">
        <v>219</v>
      </c>
      <c r="C24" s="56">
        <v>0</v>
      </c>
      <c r="D24" s="50"/>
      <c r="E24" s="56">
        <v>0</v>
      </c>
      <c r="F24" s="50"/>
      <c r="G24" s="56">
        <v>0</v>
      </c>
      <c r="H24" s="50"/>
      <c r="I24" s="56">
        <v>0</v>
      </c>
      <c r="J24" s="50"/>
      <c r="K24" s="56">
        <v>465000</v>
      </c>
      <c r="L24" s="50"/>
      <c r="M24" s="56">
        <v>465000000000</v>
      </c>
      <c r="N24" s="50"/>
      <c r="O24" s="56">
        <v>449071391055</v>
      </c>
      <c r="P24" s="50"/>
      <c r="Q24" s="57">
        <v>15928608945</v>
      </c>
      <c r="R24" s="57"/>
    </row>
    <row r="25" spans="1:18" ht="21.75" customHeight="1" x14ac:dyDescent="0.2">
      <c r="A25" s="15" t="s">
        <v>65</v>
      </c>
      <c r="C25" s="54">
        <v>6634227</v>
      </c>
      <c r="D25" s="50"/>
      <c r="E25" s="54">
        <v>19834489312</v>
      </c>
      <c r="F25" s="50"/>
      <c r="G25" s="54">
        <v>17179332475</v>
      </c>
      <c r="H25" s="50"/>
      <c r="I25" s="54">
        <v>2655156837</v>
      </c>
      <c r="J25" s="50"/>
      <c r="K25" s="54">
        <v>25390026</v>
      </c>
      <c r="L25" s="50"/>
      <c r="M25" s="54">
        <v>3399128854549</v>
      </c>
      <c r="N25" s="50"/>
      <c r="O25" s="54">
        <v>3486737203046</v>
      </c>
      <c r="P25" s="50"/>
      <c r="Q25" s="58">
        <v>-87608348497</v>
      </c>
      <c r="R25" s="58"/>
    </row>
    <row r="27" spans="1:18" x14ac:dyDescent="0.2">
      <c r="Q27" s="50">
        <f>'درآمد سرمایه گذاری در سهام'!S62</f>
        <v>7594310922</v>
      </c>
    </row>
    <row r="28" spans="1:18" x14ac:dyDescent="0.2">
      <c r="Q28" s="20">
        <f>'درآمد سرمایه گذاری در صندوق'!S15</f>
        <v>20267289260</v>
      </c>
    </row>
    <row r="29" spans="1:18" x14ac:dyDescent="0.2">
      <c r="Q29" s="20">
        <f>'درآمد سرمایه گذاری در اوراق به'!P29</f>
        <v>-115469948679</v>
      </c>
    </row>
  </sheetData>
  <mergeCells count="2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25:R25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7"/>
  <sheetViews>
    <sheetView rightToLeft="1" view="pageBreakPreview" topLeftCell="D43" zoomScale="115" zoomScaleNormal="100" zoomScaleSheetLayoutView="115" workbookViewId="0">
      <selection activeCell="Z57" sqref="Z5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9.140625" bestFit="1" customWidth="1"/>
    <col min="11" max="11" width="1.28515625" customWidth="1"/>
    <col min="12" max="12" width="12" bestFit="1" customWidth="1"/>
    <col min="13" max="13" width="1.28515625" customWidth="1"/>
    <col min="14" max="14" width="17.5703125" bestFit="1" customWidth="1"/>
    <col min="15" max="15" width="1.28515625" customWidth="1"/>
    <col min="16" max="16" width="11.28515625" bestFit="1" customWidth="1"/>
    <col min="17" max="17" width="1.28515625" customWidth="1"/>
    <col min="18" max="18" width="16.28515625" bestFit="1" customWidth="1"/>
    <col min="19" max="19" width="1.28515625" customWidth="1"/>
    <col min="20" max="20" width="13.28515625" bestFit="1" customWidth="1"/>
    <col min="21" max="21" width="1.28515625" customWidth="1"/>
    <col min="22" max="22" width="16.28515625" bestFit="1" customWidth="1"/>
    <col min="23" max="23" width="1.28515625" customWidth="1"/>
    <col min="24" max="24" width="19.140625" bestFit="1" customWidth="1"/>
    <col min="25" max="25" width="1.28515625" customWidth="1"/>
    <col min="26" max="26" width="20.28515625" bestFit="1" customWidth="1"/>
    <col min="27" max="27" width="1.28515625" customWidth="1"/>
    <col min="28" max="28" width="18.42578125" bestFit="1" customWidth="1"/>
    <col min="29" max="29" width="0.28515625" customWidth="1"/>
  </cols>
  <sheetData>
    <row r="1" spans="1:2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14.45" customHeight="1" x14ac:dyDescent="0.2">
      <c r="A4" s="1" t="s">
        <v>3</v>
      </c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14.45" customHeight="1" x14ac:dyDescent="0.2">
      <c r="A5" s="42" t="s">
        <v>5</v>
      </c>
      <c r="B5" s="42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.45" customHeight="1" x14ac:dyDescent="0.2">
      <c r="F6" s="39" t="s">
        <v>7</v>
      </c>
      <c r="G6" s="39"/>
      <c r="H6" s="39"/>
      <c r="I6" s="39"/>
      <c r="J6" s="39"/>
      <c r="L6" s="39" t="s">
        <v>8</v>
      </c>
      <c r="M6" s="39"/>
      <c r="N6" s="39"/>
      <c r="O6" s="39"/>
      <c r="P6" s="39"/>
      <c r="Q6" s="39"/>
      <c r="R6" s="39"/>
      <c r="T6" s="39" t="s">
        <v>9</v>
      </c>
      <c r="U6" s="39"/>
      <c r="V6" s="39"/>
      <c r="W6" s="39"/>
      <c r="X6" s="39"/>
      <c r="Y6" s="39"/>
      <c r="Z6" s="39"/>
      <c r="AA6" s="39"/>
      <c r="AB6" s="39"/>
    </row>
    <row r="7" spans="1:28" ht="14.45" customHeight="1" x14ac:dyDescent="0.2">
      <c r="F7" s="3"/>
      <c r="G7" s="3"/>
      <c r="H7" s="3"/>
      <c r="I7" s="3"/>
      <c r="J7" s="3"/>
      <c r="L7" s="38" t="s">
        <v>10</v>
      </c>
      <c r="M7" s="38"/>
      <c r="N7" s="38"/>
      <c r="O7" s="3"/>
      <c r="P7" s="38" t="s">
        <v>11</v>
      </c>
      <c r="Q7" s="38"/>
      <c r="R7" s="3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9" t="s">
        <v>12</v>
      </c>
      <c r="B8" s="39"/>
      <c r="C8" s="39"/>
      <c r="E8" s="39" t="s">
        <v>13</v>
      </c>
      <c r="F8" s="3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0" t="s">
        <v>19</v>
      </c>
      <c r="B9" s="40"/>
      <c r="C9" s="40"/>
      <c r="E9" s="41">
        <v>1675000</v>
      </c>
      <c r="F9" s="41"/>
      <c r="H9" s="6">
        <v>7056959384</v>
      </c>
      <c r="J9" s="6">
        <v>7394470460.25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4467</v>
      </c>
      <c r="X9" s="6">
        <v>7056959384</v>
      </c>
      <c r="Z9" s="6">
        <v>7424387400.75</v>
      </c>
      <c r="AB9" s="7">
        <v>0.02</v>
      </c>
    </row>
    <row r="10" spans="1:28" ht="21.75" customHeight="1" x14ac:dyDescent="0.2">
      <c r="A10" s="34" t="s">
        <v>20</v>
      </c>
      <c r="B10" s="34"/>
      <c r="C10" s="34"/>
      <c r="E10" s="35">
        <v>56600000</v>
      </c>
      <c r="F10" s="35"/>
      <c r="H10" s="9">
        <v>80067505461</v>
      </c>
      <c r="J10" s="9">
        <v>82558848540</v>
      </c>
      <c r="L10" s="9">
        <v>22500000</v>
      </c>
      <c r="N10" s="9">
        <v>29744010545</v>
      </c>
      <c r="P10" s="9">
        <v>0</v>
      </c>
      <c r="R10" s="9">
        <v>0</v>
      </c>
      <c r="T10" s="9">
        <v>79100000</v>
      </c>
      <c r="V10" s="9">
        <v>1257</v>
      </c>
      <c r="X10" s="9">
        <v>109811516006</v>
      </c>
      <c r="Z10" s="9">
        <v>98660116149</v>
      </c>
      <c r="AB10" s="10">
        <v>0.28000000000000003</v>
      </c>
    </row>
    <row r="11" spans="1:28" ht="21.75" customHeight="1" x14ac:dyDescent="0.2">
      <c r="A11" s="34" t="s">
        <v>21</v>
      </c>
      <c r="B11" s="34"/>
      <c r="C11" s="34"/>
      <c r="E11" s="35">
        <v>6634227</v>
      </c>
      <c r="F11" s="35"/>
      <c r="H11" s="9">
        <v>14791073293</v>
      </c>
      <c r="J11" s="9">
        <v>22678243545.1241</v>
      </c>
      <c r="L11" s="9">
        <v>0</v>
      </c>
      <c r="N11" s="9">
        <v>0</v>
      </c>
      <c r="P11" s="9">
        <v>-6634227</v>
      </c>
      <c r="R11" s="9">
        <v>19834489312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21.75" customHeight="1" x14ac:dyDescent="0.2">
      <c r="A12" s="34" t="s">
        <v>22</v>
      </c>
      <c r="B12" s="34"/>
      <c r="C12" s="34"/>
      <c r="E12" s="35">
        <v>30097</v>
      </c>
      <c r="F12" s="35"/>
      <c r="H12" s="9">
        <v>53472954</v>
      </c>
      <c r="J12" s="9">
        <v>67672617.530540004</v>
      </c>
      <c r="L12" s="9">
        <v>0</v>
      </c>
      <c r="N12" s="9">
        <v>0</v>
      </c>
      <c r="P12" s="9">
        <v>0</v>
      </c>
      <c r="R12" s="9">
        <v>0</v>
      </c>
      <c r="T12" s="9">
        <v>30097</v>
      </c>
      <c r="V12" s="9">
        <v>1924</v>
      </c>
      <c r="X12" s="9">
        <v>53472954</v>
      </c>
      <c r="Z12" s="9">
        <v>57459009.765560001</v>
      </c>
      <c r="AB12" s="10">
        <v>0</v>
      </c>
    </row>
    <row r="13" spans="1:28" ht="21.75" customHeight="1" x14ac:dyDescent="0.2">
      <c r="A13" s="34" t="s">
        <v>23</v>
      </c>
      <c r="B13" s="34"/>
      <c r="C13" s="34"/>
      <c r="E13" s="35">
        <v>11</v>
      </c>
      <c r="F13" s="35"/>
      <c r="H13" s="9">
        <v>29601</v>
      </c>
      <c r="J13" s="9">
        <v>87647.209099999993</v>
      </c>
      <c r="L13" s="9">
        <v>4400000</v>
      </c>
      <c r="N13" s="9">
        <v>30719811140</v>
      </c>
      <c r="P13" s="9">
        <v>0</v>
      </c>
      <c r="R13" s="9">
        <v>0</v>
      </c>
      <c r="T13" s="9">
        <v>4400011</v>
      </c>
      <c r="V13" s="9">
        <v>6330</v>
      </c>
      <c r="X13" s="9">
        <v>30719840741</v>
      </c>
      <c r="Z13" s="9">
        <v>27636773131.760101</v>
      </c>
      <c r="AB13" s="10">
        <v>0.08</v>
      </c>
    </row>
    <row r="14" spans="1:28" ht="21.75" customHeight="1" x14ac:dyDescent="0.2">
      <c r="A14" s="34" t="s">
        <v>24</v>
      </c>
      <c r="B14" s="34"/>
      <c r="C14" s="34"/>
      <c r="E14" s="35">
        <v>6777396</v>
      </c>
      <c r="F14" s="35"/>
      <c r="H14" s="9">
        <v>29683419085</v>
      </c>
      <c r="J14" s="9">
        <v>32259857278.6292</v>
      </c>
      <c r="L14" s="9">
        <v>4599730</v>
      </c>
      <c r="N14" s="9">
        <v>19979113186</v>
      </c>
      <c r="P14" s="9">
        <v>0</v>
      </c>
      <c r="R14" s="9">
        <v>0</v>
      </c>
      <c r="T14" s="9">
        <v>11377126</v>
      </c>
      <c r="V14" s="9">
        <v>3916</v>
      </c>
      <c r="X14" s="9">
        <v>49662532271</v>
      </c>
      <c r="Z14" s="9">
        <v>44208432075.534302</v>
      </c>
      <c r="AB14" s="10">
        <v>0.12</v>
      </c>
    </row>
    <row r="15" spans="1:28" ht="21.75" customHeight="1" x14ac:dyDescent="0.2">
      <c r="A15" s="34" t="s">
        <v>25</v>
      </c>
      <c r="B15" s="34"/>
      <c r="C15" s="34"/>
      <c r="E15" s="35">
        <v>32000</v>
      </c>
      <c r="F15" s="35"/>
      <c r="H15" s="9">
        <v>20021194745</v>
      </c>
      <c r="J15" s="9">
        <v>19239877155.200001</v>
      </c>
      <c r="L15" s="9">
        <v>0</v>
      </c>
      <c r="N15" s="9">
        <v>0</v>
      </c>
      <c r="P15" s="9">
        <v>0</v>
      </c>
      <c r="R15" s="9">
        <v>0</v>
      </c>
      <c r="T15" s="9">
        <v>32000</v>
      </c>
      <c r="V15" s="9">
        <v>525730</v>
      </c>
      <c r="X15" s="9">
        <v>20021194745</v>
      </c>
      <c r="Z15" s="9">
        <v>16693315427.200001</v>
      </c>
      <c r="AB15" s="10">
        <v>0.05</v>
      </c>
    </row>
    <row r="16" spans="1:28" ht="21.75" customHeight="1" x14ac:dyDescent="0.2">
      <c r="A16" s="34" t="s">
        <v>26</v>
      </c>
      <c r="B16" s="34"/>
      <c r="C16" s="34"/>
      <c r="E16" s="35">
        <v>1000000</v>
      </c>
      <c r="F16" s="35"/>
      <c r="H16" s="9">
        <v>46125150214</v>
      </c>
      <c r="J16" s="9">
        <v>68377325700</v>
      </c>
      <c r="L16" s="9">
        <v>0</v>
      </c>
      <c r="N16" s="9">
        <v>0</v>
      </c>
      <c r="P16" s="9">
        <v>0</v>
      </c>
      <c r="R16" s="9">
        <v>0</v>
      </c>
      <c r="T16" s="9">
        <v>1000000</v>
      </c>
      <c r="V16" s="9">
        <v>60340</v>
      </c>
      <c r="X16" s="9">
        <v>46125150214</v>
      </c>
      <c r="Z16" s="9">
        <v>59873571800</v>
      </c>
      <c r="AB16" s="10">
        <v>0.17</v>
      </c>
    </row>
    <row r="17" spans="1:28" ht="21.75" customHeight="1" x14ac:dyDescent="0.2">
      <c r="A17" s="34" t="s">
        <v>27</v>
      </c>
      <c r="B17" s="34"/>
      <c r="C17" s="34"/>
      <c r="E17" s="35">
        <v>3751000</v>
      </c>
      <c r="F17" s="35"/>
      <c r="H17" s="9">
        <v>29898844635</v>
      </c>
      <c r="J17" s="9">
        <v>28175576108.900002</v>
      </c>
      <c r="L17" s="9">
        <v>0</v>
      </c>
      <c r="N17" s="9">
        <v>0</v>
      </c>
      <c r="P17" s="9">
        <v>0</v>
      </c>
      <c r="R17" s="9">
        <v>0</v>
      </c>
      <c r="T17" s="9">
        <v>3751000</v>
      </c>
      <c r="V17" s="9">
        <v>5810</v>
      </c>
      <c r="X17" s="9">
        <v>29898844635</v>
      </c>
      <c r="Z17" s="9">
        <v>21624847713.700001</v>
      </c>
      <c r="AB17" s="10">
        <v>0.06</v>
      </c>
    </row>
    <row r="18" spans="1:28" ht="21.75" customHeight="1" x14ac:dyDescent="0.2">
      <c r="A18" s="34" t="s">
        <v>28</v>
      </c>
      <c r="B18" s="34"/>
      <c r="C18" s="34"/>
      <c r="E18" s="35">
        <v>16387520</v>
      </c>
      <c r="F18" s="35"/>
      <c r="H18" s="9">
        <v>63150691223</v>
      </c>
      <c r="J18" s="9">
        <v>33432296231.142399</v>
      </c>
      <c r="L18" s="9">
        <v>0</v>
      </c>
      <c r="N18" s="9">
        <v>0</v>
      </c>
      <c r="P18" s="9">
        <v>0</v>
      </c>
      <c r="R18" s="9">
        <v>0</v>
      </c>
      <c r="T18" s="9">
        <v>16387520</v>
      </c>
      <c r="V18" s="9">
        <v>1801</v>
      </c>
      <c r="X18" s="9">
        <v>63150691223</v>
      </c>
      <c r="Z18" s="9">
        <v>29285780891.190399</v>
      </c>
      <c r="AB18" s="10">
        <v>0.08</v>
      </c>
    </row>
    <row r="19" spans="1:28" ht="21.75" customHeight="1" x14ac:dyDescent="0.2">
      <c r="A19" s="34" t="s">
        <v>29</v>
      </c>
      <c r="B19" s="34"/>
      <c r="C19" s="34"/>
      <c r="E19" s="35">
        <v>4588505</v>
      </c>
      <c r="F19" s="35"/>
      <c r="H19" s="9">
        <v>13091004765</v>
      </c>
      <c r="J19" s="9">
        <v>4808005864.3056002</v>
      </c>
      <c r="L19" s="9">
        <v>0</v>
      </c>
      <c r="N19" s="9">
        <v>0</v>
      </c>
      <c r="P19" s="9">
        <v>0</v>
      </c>
      <c r="R19" s="9">
        <v>0</v>
      </c>
      <c r="T19" s="9">
        <v>4588505</v>
      </c>
      <c r="V19" s="9">
        <v>710</v>
      </c>
      <c r="X19" s="9">
        <v>13091004765</v>
      </c>
      <c r="Z19" s="9">
        <v>3232655458.0085001</v>
      </c>
      <c r="AB19" s="10">
        <v>0.01</v>
      </c>
    </row>
    <row r="20" spans="1:28" ht="21.75" customHeight="1" x14ac:dyDescent="0.2">
      <c r="A20" s="34" t="s">
        <v>30</v>
      </c>
      <c r="B20" s="34"/>
      <c r="C20" s="34"/>
      <c r="E20" s="35">
        <v>1169000</v>
      </c>
      <c r="F20" s="35"/>
      <c r="H20" s="9">
        <v>20574445262</v>
      </c>
      <c r="J20" s="9">
        <v>18373823899.200001</v>
      </c>
      <c r="L20" s="9">
        <v>0</v>
      </c>
      <c r="N20" s="9">
        <v>0</v>
      </c>
      <c r="P20" s="9">
        <v>0</v>
      </c>
      <c r="R20" s="9">
        <v>0</v>
      </c>
      <c r="T20" s="9">
        <v>1169000</v>
      </c>
      <c r="V20" s="9">
        <v>12090</v>
      </c>
      <c r="X20" s="9">
        <v>20574445262</v>
      </c>
      <c r="Z20" s="9">
        <v>14023960286.700001</v>
      </c>
      <c r="AB20" s="10">
        <v>0.04</v>
      </c>
    </row>
    <row r="21" spans="1:28" ht="21.75" customHeight="1" x14ac:dyDescent="0.2">
      <c r="A21" s="34" t="s">
        <v>31</v>
      </c>
      <c r="B21" s="34"/>
      <c r="C21" s="34"/>
      <c r="E21" s="35">
        <v>800000</v>
      </c>
      <c r="F21" s="35"/>
      <c r="H21" s="9">
        <v>22114079875</v>
      </c>
      <c r="J21" s="9">
        <v>21726743920</v>
      </c>
      <c r="L21" s="9">
        <v>0</v>
      </c>
      <c r="N21" s="9">
        <v>0</v>
      </c>
      <c r="P21" s="9">
        <v>0</v>
      </c>
      <c r="R21" s="9">
        <v>0</v>
      </c>
      <c r="T21" s="9">
        <v>800000</v>
      </c>
      <c r="V21" s="9">
        <v>19670</v>
      </c>
      <c r="X21" s="9">
        <v>22114079875</v>
      </c>
      <c r="Z21" s="9">
        <v>15614360720</v>
      </c>
      <c r="AB21" s="10">
        <v>0.04</v>
      </c>
    </row>
    <row r="22" spans="1:28" ht="21.75" customHeight="1" x14ac:dyDescent="0.2">
      <c r="A22" s="34" t="s">
        <v>32</v>
      </c>
      <c r="B22" s="34"/>
      <c r="C22" s="34"/>
      <c r="E22" s="35">
        <v>563000</v>
      </c>
      <c r="F22" s="35"/>
      <c r="H22" s="9">
        <v>4951572946</v>
      </c>
      <c r="J22" s="9">
        <v>5502682898.5</v>
      </c>
      <c r="L22" s="9">
        <v>0</v>
      </c>
      <c r="N22" s="9">
        <v>0</v>
      </c>
      <c r="P22" s="9">
        <v>0</v>
      </c>
      <c r="R22" s="9">
        <v>0</v>
      </c>
      <c r="T22" s="9">
        <v>563000</v>
      </c>
      <c r="V22" s="9">
        <v>8790</v>
      </c>
      <c r="X22" s="9">
        <v>4951572946</v>
      </c>
      <c r="Z22" s="9">
        <v>4910516007.8999996</v>
      </c>
      <c r="AB22" s="10">
        <v>0.01</v>
      </c>
    </row>
    <row r="23" spans="1:28" ht="21.75" customHeight="1" x14ac:dyDescent="0.2">
      <c r="A23" s="34" t="s">
        <v>33</v>
      </c>
      <c r="B23" s="34"/>
      <c r="C23" s="34"/>
      <c r="E23" s="35">
        <v>10000</v>
      </c>
      <c r="F23" s="35"/>
      <c r="H23" s="9">
        <v>10109372</v>
      </c>
      <c r="J23" s="9">
        <v>6836740.2999999998</v>
      </c>
      <c r="L23" s="9">
        <v>0</v>
      </c>
      <c r="N23" s="9">
        <v>0</v>
      </c>
      <c r="P23" s="9">
        <v>0</v>
      </c>
      <c r="R23" s="9">
        <v>0</v>
      </c>
      <c r="T23" s="9">
        <v>10000</v>
      </c>
      <c r="V23" s="9">
        <v>689</v>
      </c>
      <c r="X23" s="9">
        <v>10109372</v>
      </c>
      <c r="Z23" s="9">
        <v>6836740.2999999998</v>
      </c>
      <c r="AB23" s="10">
        <v>0</v>
      </c>
    </row>
    <row r="24" spans="1:28" ht="21.75" customHeight="1" x14ac:dyDescent="0.2">
      <c r="A24" s="34" t="s">
        <v>34</v>
      </c>
      <c r="B24" s="34"/>
      <c r="C24" s="34"/>
      <c r="E24" s="35">
        <v>10000</v>
      </c>
      <c r="F24" s="35"/>
      <c r="H24" s="9">
        <v>9608908</v>
      </c>
      <c r="J24" s="9">
        <v>9148729.4000000004</v>
      </c>
      <c r="L24" s="9">
        <v>0</v>
      </c>
      <c r="N24" s="9">
        <v>0</v>
      </c>
      <c r="P24" s="9">
        <v>0</v>
      </c>
      <c r="R24" s="9">
        <v>0</v>
      </c>
      <c r="T24" s="9">
        <v>10000</v>
      </c>
      <c r="V24" s="9">
        <v>922</v>
      </c>
      <c r="X24" s="9">
        <v>9608908</v>
      </c>
      <c r="Z24" s="9">
        <v>9148729.4000000004</v>
      </c>
      <c r="AB24" s="10">
        <v>0</v>
      </c>
    </row>
    <row r="25" spans="1:28" ht="21.75" customHeight="1" x14ac:dyDescent="0.2">
      <c r="A25" s="34" t="s">
        <v>35</v>
      </c>
      <c r="B25" s="34"/>
      <c r="C25" s="34"/>
      <c r="E25" s="35">
        <v>10000</v>
      </c>
      <c r="F25" s="35"/>
      <c r="H25" s="9">
        <v>10109372</v>
      </c>
      <c r="J25" s="9">
        <v>4266761</v>
      </c>
      <c r="L25" s="9">
        <v>0</v>
      </c>
      <c r="N25" s="9">
        <v>0</v>
      </c>
      <c r="P25" s="9">
        <v>0</v>
      </c>
      <c r="R25" s="9">
        <v>0</v>
      </c>
      <c r="T25" s="9">
        <v>10000</v>
      </c>
      <c r="V25" s="9">
        <v>430</v>
      </c>
      <c r="X25" s="9">
        <v>10109372</v>
      </c>
      <c r="Z25" s="9">
        <v>4266761</v>
      </c>
      <c r="AB25" s="10">
        <v>0</v>
      </c>
    </row>
    <row r="26" spans="1:28" ht="21.75" customHeight="1" x14ac:dyDescent="0.2">
      <c r="A26" s="34" t="s">
        <v>36</v>
      </c>
      <c r="B26" s="34"/>
      <c r="C26" s="34"/>
      <c r="E26" s="35">
        <v>10000</v>
      </c>
      <c r="F26" s="35"/>
      <c r="H26" s="9">
        <v>12411506</v>
      </c>
      <c r="J26" s="9">
        <v>4286606.4000000004</v>
      </c>
      <c r="L26" s="9">
        <v>0</v>
      </c>
      <c r="N26" s="9">
        <v>0</v>
      </c>
      <c r="P26" s="9">
        <v>0</v>
      </c>
      <c r="R26" s="9">
        <v>0</v>
      </c>
      <c r="T26" s="9">
        <v>10000</v>
      </c>
      <c r="V26" s="9">
        <v>432</v>
      </c>
      <c r="X26" s="9">
        <v>12411506</v>
      </c>
      <c r="Z26" s="9">
        <v>4286606.4000000004</v>
      </c>
      <c r="AB26" s="10">
        <v>0</v>
      </c>
    </row>
    <row r="27" spans="1:28" ht="21.75" customHeight="1" x14ac:dyDescent="0.2">
      <c r="A27" s="34" t="s">
        <v>37</v>
      </c>
      <c r="B27" s="34"/>
      <c r="C27" s="34"/>
      <c r="E27" s="35">
        <v>10000</v>
      </c>
      <c r="F27" s="35"/>
      <c r="H27" s="9">
        <v>11110300</v>
      </c>
      <c r="J27" s="9">
        <v>10914970</v>
      </c>
      <c r="L27" s="9">
        <v>0</v>
      </c>
      <c r="N27" s="9">
        <v>0</v>
      </c>
      <c r="P27" s="9">
        <v>0</v>
      </c>
      <c r="R27" s="9">
        <v>0</v>
      </c>
      <c r="T27" s="9">
        <v>10000</v>
      </c>
      <c r="V27" s="9">
        <v>1100</v>
      </c>
      <c r="X27" s="9">
        <v>11110300</v>
      </c>
      <c r="Z27" s="9">
        <v>10914970</v>
      </c>
      <c r="AB27" s="10">
        <v>0</v>
      </c>
    </row>
    <row r="28" spans="1:28" ht="21.75" customHeight="1" x14ac:dyDescent="0.2">
      <c r="A28" s="34" t="s">
        <v>38</v>
      </c>
      <c r="B28" s="34"/>
      <c r="C28" s="34"/>
      <c r="E28" s="35">
        <v>29700000</v>
      </c>
      <c r="F28" s="35"/>
      <c r="H28" s="9">
        <v>39942405959</v>
      </c>
      <c r="J28" s="9">
        <v>56111677776</v>
      </c>
      <c r="L28" s="9">
        <v>0</v>
      </c>
      <c r="N28" s="9">
        <v>0</v>
      </c>
      <c r="P28" s="9">
        <v>0</v>
      </c>
      <c r="R28" s="9">
        <v>0</v>
      </c>
      <c r="T28" s="9">
        <v>29700000</v>
      </c>
      <c r="V28" s="9">
        <v>1647</v>
      </c>
      <c r="X28" s="9">
        <v>39942405959</v>
      </c>
      <c r="Z28" s="9">
        <v>48537780093</v>
      </c>
      <c r="AB28" s="10">
        <v>0.14000000000000001</v>
      </c>
    </row>
    <row r="29" spans="1:28" ht="21.75" customHeight="1" x14ac:dyDescent="0.2">
      <c r="A29" s="34" t="s">
        <v>39</v>
      </c>
      <c r="B29" s="34"/>
      <c r="C29" s="34"/>
      <c r="E29" s="35">
        <v>4500000</v>
      </c>
      <c r="F29" s="35"/>
      <c r="H29" s="9">
        <v>51090492742</v>
      </c>
      <c r="J29" s="9">
        <v>73497438900</v>
      </c>
      <c r="L29" s="9">
        <v>0</v>
      </c>
      <c r="N29" s="9">
        <v>0</v>
      </c>
      <c r="P29" s="9">
        <v>0</v>
      </c>
      <c r="R29" s="9">
        <v>0</v>
      </c>
      <c r="T29" s="9">
        <v>4500000</v>
      </c>
      <c r="V29" s="9">
        <v>15000</v>
      </c>
      <c r="X29" s="9">
        <v>51090492742</v>
      </c>
      <c r="Z29" s="9">
        <v>66978225000</v>
      </c>
      <c r="AB29" s="10">
        <v>0.19</v>
      </c>
    </row>
    <row r="30" spans="1:28" ht="21.75" customHeight="1" x14ac:dyDescent="0.2">
      <c r="A30" s="34" t="s">
        <v>40</v>
      </c>
      <c r="B30" s="34"/>
      <c r="C30" s="34"/>
      <c r="E30" s="35">
        <v>10000</v>
      </c>
      <c r="F30" s="35"/>
      <c r="H30" s="9">
        <v>9608908</v>
      </c>
      <c r="J30" s="9">
        <v>4276683.7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431</v>
      </c>
      <c r="X30" s="9">
        <v>9608908</v>
      </c>
      <c r="Z30" s="9">
        <v>4276683.7</v>
      </c>
      <c r="AB30" s="10">
        <v>0</v>
      </c>
    </row>
    <row r="31" spans="1:28" ht="21.75" customHeight="1" x14ac:dyDescent="0.2">
      <c r="A31" s="34" t="s">
        <v>41</v>
      </c>
      <c r="B31" s="34"/>
      <c r="C31" s="34"/>
      <c r="E31" s="35">
        <v>10000</v>
      </c>
      <c r="F31" s="35"/>
      <c r="H31" s="9">
        <v>7607052</v>
      </c>
      <c r="J31" s="9">
        <v>4316374.5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435</v>
      </c>
      <c r="X31" s="9">
        <v>7607052</v>
      </c>
      <c r="Z31" s="9">
        <v>4316374.5</v>
      </c>
      <c r="AB31" s="10">
        <v>0</v>
      </c>
    </row>
    <row r="32" spans="1:28" ht="21.75" customHeight="1" x14ac:dyDescent="0.2">
      <c r="A32" s="34" t="s">
        <v>42</v>
      </c>
      <c r="B32" s="34"/>
      <c r="C32" s="34"/>
      <c r="E32" s="35">
        <v>10000</v>
      </c>
      <c r="F32" s="35"/>
      <c r="H32" s="9">
        <v>12621321</v>
      </c>
      <c r="J32" s="9">
        <v>12066003.199999999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1216</v>
      </c>
      <c r="X32" s="9">
        <v>12621321</v>
      </c>
      <c r="Z32" s="9">
        <v>12066003.199999999</v>
      </c>
      <c r="AB32" s="10">
        <v>0</v>
      </c>
    </row>
    <row r="33" spans="1:28" ht="21.75" customHeight="1" x14ac:dyDescent="0.2">
      <c r="A33" s="34" t="s">
        <v>43</v>
      </c>
      <c r="B33" s="34"/>
      <c r="C33" s="34"/>
      <c r="E33" s="35">
        <v>10000</v>
      </c>
      <c r="F33" s="35"/>
      <c r="H33" s="9">
        <v>10509744</v>
      </c>
      <c r="J33" s="9">
        <v>6876431.0999999996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693</v>
      </c>
      <c r="X33" s="9">
        <v>10509744</v>
      </c>
      <c r="Z33" s="9">
        <v>6876431.0999999996</v>
      </c>
      <c r="AB33" s="10">
        <v>0</v>
      </c>
    </row>
    <row r="34" spans="1:28" ht="21.75" customHeight="1" x14ac:dyDescent="0.2">
      <c r="A34" s="34" t="s">
        <v>44</v>
      </c>
      <c r="B34" s="34"/>
      <c r="C34" s="34"/>
      <c r="E34" s="35">
        <v>10000</v>
      </c>
      <c r="F34" s="35"/>
      <c r="H34" s="9">
        <v>12211320</v>
      </c>
      <c r="J34" s="9">
        <v>11688940.6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1178</v>
      </c>
      <c r="X34" s="9">
        <v>12211320</v>
      </c>
      <c r="Z34" s="9">
        <v>11688940.6</v>
      </c>
      <c r="AB34" s="10">
        <v>0</v>
      </c>
    </row>
    <row r="35" spans="1:28" ht="21.75" customHeight="1" x14ac:dyDescent="0.2">
      <c r="A35" s="34" t="s">
        <v>45</v>
      </c>
      <c r="B35" s="34"/>
      <c r="C35" s="34"/>
      <c r="E35" s="35">
        <v>10000</v>
      </c>
      <c r="F35" s="35"/>
      <c r="H35" s="9">
        <v>21820230</v>
      </c>
      <c r="J35" s="9">
        <v>19736250.300000001</v>
      </c>
      <c r="L35" s="9">
        <v>0</v>
      </c>
      <c r="N35" s="9">
        <v>0</v>
      </c>
      <c r="P35" s="9">
        <v>0</v>
      </c>
      <c r="R35" s="9">
        <v>0</v>
      </c>
      <c r="T35" s="9">
        <v>10000</v>
      </c>
      <c r="V35" s="9">
        <v>1989</v>
      </c>
      <c r="X35" s="9">
        <v>21820230</v>
      </c>
      <c r="Z35" s="9">
        <v>19736250.300000001</v>
      </c>
      <c r="AB35" s="10">
        <v>0</v>
      </c>
    </row>
    <row r="36" spans="1:28" ht="21.75" customHeight="1" x14ac:dyDescent="0.2">
      <c r="A36" s="34" t="s">
        <v>46</v>
      </c>
      <c r="B36" s="34"/>
      <c r="C36" s="34"/>
      <c r="E36" s="35">
        <v>10000</v>
      </c>
      <c r="F36" s="35"/>
      <c r="H36" s="9">
        <v>13512528</v>
      </c>
      <c r="J36" s="9">
        <v>12909432.699999999</v>
      </c>
      <c r="L36" s="9">
        <v>0</v>
      </c>
      <c r="N36" s="9">
        <v>0</v>
      </c>
      <c r="P36" s="9">
        <v>0</v>
      </c>
      <c r="R36" s="9">
        <v>0</v>
      </c>
      <c r="T36" s="9">
        <v>10000</v>
      </c>
      <c r="V36" s="9">
        <v>1301</v>
      </c>
      <c r="X36" s="9">
        <v>13512528</v>
      </c>
      <c r="Z36" s="9">
        <v>12909432.699999999</v>
      </c>
      <c r="AB36" s="10">
        <v>0</v>
      </c>
    </row>
    <row r="37" spans="1:28" ht="21.75" customHeight="1" x14ac:dyDescent="0.2">
      <c r="A37" s="34" t="s">
        <v>47</v>
      </c>
      <c r="B37" s="34"/>
      <c r="C37" s="34"/>
      <c r="E37" s="35">
        <v>10000</v>
      </c>
      <c r="F37" s="35"/>
      <c r="H37" s="9">
        <v>9612416</v>
      </c>
      <c r="J37" s="9">
        <v>5973465.4000000004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602</v>
      </c>
      <c r="X37" s="9">
        <v>9612416</v>
      </c>
      <c r="Z37" s="9">
        <v>5973465.4000000004</v>
      </c>
      <c r="AB37" s="10">
        <v>0</v>
      </c>
    </row>
    <row r="38" spans="1:28" ht="21.75" customHeight="1" x14ac:dyDescent="0.2">
      <c r="A38" s="34" t="s">
        <v>48</v>
      </c>
      <c r="B38" s="34"/>
      <c r="C38" s="34"/>
      <c r="E38" s="35">
        <v>10000</v>
      </c>
      <c r="F38" s="35"/>
      <c r="H38" s="9">
        <v>14012992</v>
      </c>
      <c r="J38" s="9">
        <v>13385722.300000001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1349</v>
      </c>
      <c r="X38" s="9">
        <v>14012992</v>
      </c>
      <c r="Z38" s="9">
        <v>13385722.300000001</v>
      </c>
      <c r="AB38" s="10">
        <v>0</v>
      </c>
    </row>
    <row r="39" spans="1:28" ht="21.75" customHeight="1" x14ac:dyDescent="0.2">
      <c r="A39" s="34" t="s">
        <v>49</v>
      </c>
      <c r="B39" s="34"/>
      <c r="C39" s="34"/>
      <c r="E39" s="35">
        <v>10000</v>
      </c>
      <c r="F39" s="35"/>
      <c r="H39" s="9">
        <v>7506960</v>
      </c>
      <c r="J39" s="9">
        <v>5824624.9000000004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587</v>
      </c>
      <c r="X39" s="9">
        <v>7506960</v>
      </c>
      <c r="Z39" s="9">
        <v>5824624.9000000004</v>
      </c>
      <c r="AB39" s="10">
        <v>0</v>
      </c>
    </row>
    <row r="40" spans="1:28" ht="21.75" customHeight="1" x14ac:dyDescent="0.2">
      <c r="A40" s="34" t="s">
        <v>50</v>
      </c>
      <c r="B40" s="34"/>
      <c r="C40" s="34"/>
      <c r="E40" s="35">
        <v>10000</v>
      </c>
      <c r="F40" s="35"/>
      <c r="H40" s="9">
        <v>10109372</v>
      </c>
      <c r="J40" s="9">
        <v>9714323.3000000007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979</v>
      </c>
      <c r="X40" s="9">
        <v>10109372</v>
      </c>
      <c r="Z40" s="9">
        <v>9714323.3000000007</v>
      </c>
      <c r="AB40" s="10">
        <v>0</v>
      </c>
    </row>
    <row r="41" spans="1:28" ht="21.75" customHeight="1" x14ac:dyDescent="0.2">
      <c r="A41" s="34" t="s">
        <v>51</v>
      </c>
      <c r="B41" s="34"/>
      <c r="C41" s="34"/>
      <c r="E41" s="35">
        <v>10000</v>
      </c>
      <c r="F41" s="35"/>
      <c r="H41" s="9">
        <v>13919476</v>
      </c>
      <c r="J41" s="9">
        <v>12562138.199999999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1266</v>
      </c>
      <c r="X41" s="9">
        <v>13919476</v>
      </c>
      <c r="Z41" s="9">
        <v>12562138.199999999</v>
      </c>
      <c r="AB41" s="10">
        <v>0</v>
      </c>
    </row>
    <row r="42" spans="1:28" ht="21.75" customHeight="1" x14ac:dyDescent="0.2">
      <c r="A42" s="34" t="s">
        <v>52</v>
      </c>
      <c r="B42" s="34"/>
      <c r="C42" s="34"/>
      <c r="E42" s="35">
        <v>10000</v>
      </c>
      <c r="F42" s="35"/>
      <c r="H42" s="9">
        <v>7607052</v>
      </c>
      <c r="J42" s="9">
        <v>4286606.4000000004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432</v>
      </c>
      <c r="X42" s="9">
        <v>7607052</v>
      </c>
      <c r="Z42" s="9">
        <v>4286606.4000000004</v>
      </c>
      <c r="AB42" s="10">
        <v>0</v>
      </c>
    </row>
    <row r="43" spans="1:28" ht="21.75" customHeight="1" x14ac:dyDescent="0.2">
      <c r="A43" s="34" t="s">
        <v>53</v>
      </c>
      <c r="B43" s="34"/>
      <c r="C43" s="34"/>
      <c r="E43" s="35">
        <v>10000</v>
      </c>
      <c r="F43" s="35"/>
      <c r="H43" s="9">
        <v>8808166</v>
      </c>
      <c r="J43" s="9">
        <v>5080422.4000000004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512</v>
      </c>
      <c r="X43" s="9">
        <v>8808166</v>
      </c>
      <c r="Z43" s="9">
        <v>5080422.4000000004</v>
      </c>
      <c r="AB43" s="10">
        <v>0</v>
      </c>
    </row>
    <row r="44" spans="1:28" ht="21.75" customHeight="1" x14ac:dyDescent="0.2">
      <c r="A44" s="34" t="s">
        <v>54</v>
      </c>
      <c r="B44" s="34"/>
      <c r="C44" s="34"/>
      <c r="E44" s="35">
        <v>10000</v>
      </c>
      <c r="F44" s="35"/>
      <c r="H44" s="9">
        <v>7206680</v>
      </c>
      <c r="J44" s="9">
        <v>4306451.8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434</v>
      </c>
      <c r="X44" s="9">
        <v>7206680</v>
      </c>
      <c r="Z44" s="9">
        <v>4306451.8</v>
      </c>
      <c r="AB44" s="10">
        <v>0</v>
      </c>
    </row>
    <row r="45" spans="1:28" ht="21.75" customHeight="1" x14ac:dyDescent="0.2">
      <c r="A45" s="34" t="s">
        <v>55</v>
      </c>
      <c r="B45" s="34"/>
      <c r="C45" s="34"/>
      <c r="E45" s="35">
        <v>10000</v>
      </c>
      <c r="F45" s="35"/>
      <c r="H45" s="9">
        <v>12611692</v>
      </c>
      <c r="J45" s="9">
        <v>12016389.699999999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1211</v>
      </c>
      <c r="X45" s="9">
        <v>12611692</v>
      </c>
      <c r="Z45" s="9">
        <v>12016389.699999999</v>
      </c>
      <c r="AB45" s="10">
        <v>0</v>
      </c>
    </row>
    <row r="46" spans="1:28" ht="21.75" customHeight="1" x14ac:dyDescent="0.2">
      <c r="A46" s="34" t="s">
        <v>56</v>
      </c>
      <c r="B46" s="34"/>
      <c r="C46" s="34"/>
      <c r="E46" s="35">
        <v>5872208</v>
      </c>
      <c r="F46" s="35"/>
      <c r="H46" s="9">
        <v>6171417565</v>
      </c>
      <c r="J46" s="9">
        <v>21343626393.202099</v>
      </c>
      <c r="L46" s="9">
        <v>0</v>
      </c>
      <c r="N46" s="9">
        <v>0</v>
      </c>
      <c r="P46" s="9">
        <v>0</v>
      </c>
      <c r="R46" s="9">
        <v>0</v>
      </c>
      <c r="T46" s="9">
        <v>5872208</v>
      </c>
      <c r="V46" s="9">
        <v>3498</v>
      </c>
      <c r="X46" s="9">
        <v>6171417565</v>
      </c>
      <c r="Z46" s="9">
        <v>20382201780.895699</v>
      </c>
      <c r="AB46" s="10">
        <v>0.06</v>
      </c>
    </row>
    <row r="47" spans="1:28" ht="21.75" customHeight="1" x14ac:dyDescent="0.2">
      <c r="A47" s="34" t="s">
        <v>57</v>
      </c>
      <c r="B47" s="34"/>
      <c r="C47" s="34"/>
      <c r="E47" s="35">
        <v>282167044</v>
      </c>
      <c r="F47" s="35"/>
      <c r="H47" s="9">
        <v>500150239820</v>
      </c>
      <c r="J47" s="9">
        <v>519373831051.02698</v>
      </c>
      <c r="L47" s="9">
        <v>0</v>
      </c>
      <c r="N47" s="9">
        <v>0</v>
      </c>
      <c r="P47" s="9">
        <v>0</v>
      </c>
      <c r="R47" s="9">
        <v>0</v>
      </c>
      <c r="T47" s="9">
        <v>282167044</v>
      </c>
      <c r="V47" s="9">
        <v>1890</v>
      </c>
      <c r="X47" s="9">
        <v>500150239820</v>
      </c>
      <c r="Z47" s="9">
        <v>529173337297.27301</v>
      </c>
      <c r="AB47" s="10">
        <v>1.48</v>
      </c>
    </row>
    <row r="48" spans="1:28" ht="21.75" customHeight="1" x14ac:dyDescent="0.2">
      <c r="A48" s="34" t="s">
        <v>58</v>
      </c>
      <c r="B48" s="34"/>
      <c r="C48" s="34"/>
      <c r="E48" s="35">
        <v>750000</v>
      </c>
      <c r="F48" s="35"/>
      <c r="H48" s="9">
        <v>6271538220</v>
      </c>
      <c r="J48" s="9">
        <v>8550886725</v>
      </c>
      <c r="L48" s="9">
        <v>0</v>
      </c>
      <c r="N48" s="9">
        <v>0</v>
      </c>
      <c r="P48" s="9">
        <v>0</v>
      </c>
      <c r="R48" s="9">
        <v>0</v>
      </c>
      <c r="T48" s="9">
        <v>750000</v>
      </c>
      <c r="V48" s="9">
        <v>11070</v>
      </c>
      <c r="X48" s="9">
        <v>6271538220</v>
      </c>
      <c r="Z48" s="9">
        <v>8238321675</v>
      </c>
      <c r="AB48" s="10">
        <v>0.02</v>
      </c>
    </row>
    <row r="49" spans="1:28" ht="21.75" customHeight="1" x14ac:dyDescent="0.2">
      <c r="A49" s="34" t="s">
        <v>59</v>
      </c>
      <c r="B49" s="34"/>
      <c r="C49" s="34"/>
      <c r="E49" s="35">
        <v>1466666</v>
      </c>
      <c r="F49" s="35"/>
      <c r="H49" s="9">
        <v>4460131306</v>
      </c>
      <c r="J49" s="9">
        <v>6447106016.1625996</v>
      </c>
      <c r="L49" s="9">
        <v>0</v>
      </c>
      <c r="N49" s="9">
        <v>0</v>
      </c>
      <c r="P49" s="9">
        <v>0</v>
      </c>
      <c r="R49" s="9">
        <v>0</v>
      </c>
      <c r="T49" s="9">
        <v>1466666</v>
      </c>
      <c r="V49" s="9">
        <v>3678</v>
      </c>
      <c r="X49" s="9">
        <v>4460131306</v>
      </c>
      <c r="Z49" s="9">
        <v>5352698854.9539604</v>
      </c>
      <c r="AB49" s="10">
        <v>0.01</v>
      </c>
    </row>
    <row r="50" spans="1:28" ht="21.75" customHeight="1" x14ac:dyDescent="0.2">
      <c r="A50" s="34" t="s">
        <v>60</v>
      </c>
      <c r="B50" s="34"/>
      <c r="C50" s="34"/>
      <c r="E50" s="35">
        <v>258000</v>
      </c>
      <c r="F50" s="35"/>
      <c r="H50" s="9">
        <v>4268255509</v>
      </c>
      <c r="J50" s="9">
        <v>4838506974</v>
      </c>
      <c r="L50" s="9">
        <v>0</v>
      </c>
      <c r="N50" s="9">
        <v>0</v>
      </c>
      <c r="P50" s="9">
        <v>0</v>
      </c>
      <c r="R50" s="9">
        <v>0</v>
      </c>
      <c r="T50" s="9">
        <v>258000</v>
      </c>
      <c r="V50" s="9">
        <v>16450</v>
      </c>
      <c r="X50" s="9">
        <v>4268255509</v>
      </c>
      <c r="Z50" s="9">
        <v>4211293107</v>
      </c>
      <c r="AB50" s="10">
        <v>0.01</v>
      </c>
    </row>
    <row r="51" spans="1:28" ht="21.75" customHeight="1" x14ac:dyDescent="0.2">
      <c r="A51" s="34" t="s">
        <v>61</v>
      </c>
      <c r="B51" s="34"/>
      <c r="C51" s="34"/>
      <c r="E51" s="35">
        <v>0</v>
      </c>
      <c r="F51" s="35"/>
      <c r="H51" s="9">
        <v>0</v>
      </c>
      <c r="J51" s="9">
        <v>0</v>
      </c>
      <c r="L51" s="9">
        <v>6522863</v>
      </c>
      <c r="N51" s="9">
        <v>98379943961</v>
      </c>
      <c r="P51" s="9">
        <v>0</v>
      </c>
      <c r="R51" s="9">
        <v>0</v>
      </c>
      <c r="T51" s="9">
        <v>6522863</v>
      </c>
      <c r="V51" s="9">
        <v>13540</v>
      </c>
      <c r="X51" s="9">
        <v>98379943961</v>
      </c>
      <c r="Z51" s="9">
        <v>87636854782.395401</v>
      </c>
      <c r="AB51" s="10">
        <v>0.24</v>
      </c>
    </row>
    <row r="52" spans="1:28" ht="21.75" customHeight="1" x14ac:dyDescent="0.2">
      <c r="A52" s="34" t="s">
        <v>62</v>
      </c>
      <c r="B52" s="34"/>
      <c r="C52" s="34"/>
      <c r="E52" s="35">
        <v>0</v>
      </c>
      <c r="F52" s="35"/>
      <c r="H52" s="9">
        <v>0</v>
      </c>
      <c r="J52" s="9">
        <v>0</v>
      </c>
      <c r="L52" s="9">
        <v>6700000</v>
      </c>
      <c r="N52" s="9">
        <v>58083444820</v>
      </c>
      <c r="P52" s="9">
        <v>0</v>
      </c>
      <c r="R52" s="9">
        <v>0</v>
      </c>
      <c r="T52" s="9">
        <v>6700000</v>
      </c>
      <c r="V52" s="9">
        <v>7540</v>
      </c>
      <c r="X52" s="9">
        <v>58083444820</v>
      </c>
      <c r="Z52" s="9">
        <v>50127495860</v>
      </c>
      <c r="AB52" s="10">
        <v>0.14000000000000001</v>
      </c>
    </row>
    <row r="53" spans="1:28" ht="21.75" customHeight="1" x14ac:dyDescent="0.2">
      <c r="A53" s="34" t="s">
        <v>63</v>
      </c>
      <c r="B53" s="34"/>
      <c r="C53" s="34"/>
      <c r="E53" s="35">
        <v>0</v>
      </c>
      <c r="F53" s="35"/>
      <c r="H53" s="9">
        <v>0</v>
      </c>
      <c r="J53" s="9">
        <v>0</v>
      </c>
      <c r="L53" s="9">
        <v>2400000</v>
      </c>
      <c r="N53" s="9">
        <v>29490322434</v>
      </c>
      <c r="P53" s="9">
        <v>0</v>
      </c>
      <c r="R53" s="9">
        <v>0</v>
      </c>
      <c r="T53" s="9">
        <v>2400000</v>
      </c>
      <c r="V53" s="9">
        <v>10800</v>
      </c>
      <c r="X53" s="9">
        <v>29490322434</v>
      </c>
      <c r="Z53" s="9">
        <v>25719638400</v>
      </c>
      <c r="AB53" s="10">
        <v>7.0000000000000007E-2</v>
      </c>
    </row>
    <row r="54" spans="1:28" ht="21.75" customHeight="1" x14ac:dyDescent="0.2">
      <c r="A54" s="36" t="s">
        <v>64</v>
      </c>
      <c r="B54" s="36"/>
      <c r="C54" s="36"/>
      <c r="D54" s="12"/>
      <c r="E54" s="35">
        <v>0</v>
      </c>
      <c r="F54" s="35"/>
      <c r="H54" s="13">
        <v>0</v>
      </c>
      <c r="J54" s="13">
        <v>0</v>
      </c>
      <c r="L54" s="9">
        <v>587904</v>
      </c>
      <c r="N54" s="13">
        <v>30052665894</v>
      </c>
      <c r="P54" s="9">
        <v>0</v>
      </c>
      <c r="R54" s="13">
        <v>0</v>
      </c>
      <c r="T54" s="9">
        <v>587904</v>
      </c>
      <c r="V54" s="9">
        <v>46140</v>
      </c>
      <c r="X54" s="13">
        <v>30052665894</v>
      </c>
      <c r="Z54" s="13">
        <v>26916207425.971199</v>
      </c>
      <c r="AB54" s="14">
        <v>0.08</v>
      </c>
    </row>
    <row r="55" spans="1:28" ht="21.75" customHeight="1" thickBot="1" x14ac:dyDescent="0.25">
      <c r="A55" s="37" t="s">
        <v>65</v>
      </c>
      <c r="B55" s="37"/>
      <c r="C55" s="37"/>
      <c r="D55" s="37"/>
      <c r="F55" s="9"/>
      <c r="H55" s="16">
        <v>964166559931</v>
      </c>
      <c r="J55" s="16">
        <v>1034939059768.98</v>
      </c>
      <c r="L55" s="9"/>
      <c r="N55" s="16">
        <v>296449311980</v>
      </c>
      <c r="P55" s="9"/>
      <c r="R55" s="16">
        <v>19834489312</v>
      </c>
      <c r="T55" s="9"/>
      <c r="V55" s="9"/>
      <c r="X55" s="16">
        <v>1245824798618</v>
      </c>
      <c r="Z55" s="16">
        <v>1216700704415.6001</v>
      </c>
      <c r="AB55" s="17">
        <v>3.4</v>
      </c>
    </row>
    <row r="56" spans="1:28" ht="13.5" thickTop="1" x14ac:dyDescent="0.2"/>
    <row r="57" spans="1:28" x14ac:dyDescent="0.2">
      <c r="Z57" s="21"/>
    </row>
  </sheetData>
  <mergeCells count="10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7.35" customHeight="1" x14ac:dyDescent="0.2"/>
    <row r="5" spans="1:25" ht="14.45" customHeight="1" x14ac:dyDescent="0.2">
      <c r="A5" s="42" t="s">
        <v>271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7.35" customHeight="1" x14ac:dyDescent="0.2"/>
    <row r="7" spans="1:25" ht="14.45" customHeight="1" x14ac:dyDescent="0.2">
      <c r="E7" s="39" t="s">
        <v>198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Y7" s="2" t="s">
        <v>199</v>
      </c>
    </row>
    <row r="8" spans="1:25" ht="29.1" customHeight="1" x14ac:dyDescent="0.2">
      <c r="A8" s="2" t="s">
        <v>272</v>
      </c>
      <c r="C8" s="2" t="s">
        <v>273</v>
      </c>
      <c r="E8" s="19" t="s">
        <v>70</v>
      </c>
      <c r="F8" s="3"/>
      <c r="G8" s="19" t="s">
        <v>13</v>
      </c>
      <c r="H8" s="3"/>
      <c r="I8" s="19" t="s">
        <v>69</v>
      </c>
      <c r="J8" s="3"/>
      <c r="K8" s="19" t="s">
        <v>274</v>
      </c>
      <c r="L8" s="3"/>
      <c r="M8" s="19" t="s">
        <v>275</v>
      </c>
      <c r="N8" s="3"/>
      <c r="O8" s="19" t="s">
        <v>276</v>
      </c>
      <c r="P8" s="3"/>
      <c r="Q8" s="19" t="s">
        <v>277</v>
      </c>
      <c r="R8" s="3"/>
      <c r="S8" s="19" t="s">
        <v>278</v>
      </c>
      <c r="T8" s="3"/>
      <c r="U8" s="19" t="s">
        <v>279</v>
      </c>
      <c r="V8" s="3"/>
      <c r="W8" s="19" t="s">
        <v>280</v>
      </c>
      <c r="Y8" s="19" t="s">
        <v>280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2"/>
  <sheetViews>
    <sheetView rightToLeft="1" view="pageBreakPreview" topLeftCell="A55" zoomScaleNormal="100" zoomScaleSheetLayoutView="100" workbookViewId="0">
      <selection activeCell="Q83" sqref="Q83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4.140625" bestFit="1" customWidth="1"/>
    <col min="4" max="4" width="1.28515625" customWidth="1"/>
    <col min="5" max="5" width="19.140625" bestFit="1" customWidth="1"/>
    <col min="6" max="6" width="1.28515625" customWidth="1"/>
    <col min="7" max="7" width="19.7109375" bestFit="1" customWidth="1"/>
    <col min="8" max="8" width="1.28515625" customWidth="1"/>
    <col min="9" max="9" width="26.42578125" bestFit="1" customWidth="1"/>
    <col min="10" max="10" width="1.28515625" customWidth="1"/>
    <col min="11" max="11" width="14.14062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7.4257812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14.45" customHeight="1" x14ac:dyDescent="0.2">
      <c r="A5" s="42" t="s">
        <v>281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39" t="s">
        <v>182</v>
      </c>
      <c r="C6" s="39" t="s">
        <v>198</v>
      </c>
      <c r="D6" s="39"/>
      <c r="E6" s="39"/>
      <c r="F6" s="39"/>
      <c r="G6" s="39"/>
      <c r="H6" s="39"/>
      <c r="I6" s="39"/>
      <c r="K6" s="39" t="s">
        <v>199</v>
      </c>
      <c r="L6" s="39"/>
      <c r="M6" s="39"/>
      <c r="N6" s="39"/>
      <c r="O6" s="39"/>
      <c r="P6" s="39"/>
      <c r="Q6" s="39"/>
      <c r="R6" s="39"/>
    </row>
    <row r="7" spans="1:18" ht="35.25" customHeight="1" x14ac:dyDescent="0.2">
      <c r="A7" s="39"/>
      <c r="C7" s="19" t="s">
        <v>13</v>
      </c>
      <c r="D7" s="3"/>
      <c r="E7" s="19" t="s">
        <v>15</v>
      </c>
      <c r="F7" s="3"/>
      <c r="G7" s="19" t="s">
        <v>269</v>
      </c>
      <c r="H7" s="3"/>
      <c r="I7" s="19" t="s">
        <v>282</v>
      </c>
      <c r="K7" s="19" t="s">
        <v>13</v>
      </c>
      <c r="L7" s="3"/>
      <c r="M7" s="19" t="s">
        <v>15</v>
      </c>
      <c r="N7" s="3"/>
      <c r="O7" s="19" t="s">
        <v>269</v>
      </c>
      <c r="P7" s="3"/>
      <c r="Q7" s="46" t="s">
        <v>282</v>
      </c>
      <c r="R7" s="46"/>
    </row>
    <row r="8" spans="1:18" ht="21.75" customHeight="1" x14ac:dyDescent="0.2">
      <c r="A8" s="5" t="s">
        <v>23</v>
      </c>
      <c r="C8" s="49">
        <v>4400011</v>
      </c>
      <c r="D8" s="50"/>
      <c r="E8" s="49">
        <v>27636773131</v>
      </c>
      <c r="F8" s="50"/>
      <c r="G8" s="49">
        <v>30719898787</v>
      </c>
      <c r="H8" s="50"/>
      <c r="I8" s="49">
        <v>-3083125655</v>
      </c>
      <c r="J8" s="50"/>
      <c r="K8" s="49">
        <v>4400011</v>
      </c>
      <c r="L8" s="50"/>
      <c r="M8" s="49">
        <v>27636773131</v>
      </c>
      <c r="N8" s="50"/>
      <c r="O8" s="49">
        <v>30719849028</v>
      </c>
      <c r="P8" s="50"/>
      <c r="Q8" s="51">
        <v>-3083075896</v>
      </c>
      <c r="R8" s="51"/>
    </row>
    <row r="9" spans="1:18" ht="21.75" customHeight="1" x14ac:dyDescent="0.2">
      <c r="A9" s="8" t="s">
        <v>39</v>
      </c>
      <c r="C9" s="52">
        <v>4500000</v>
      </c>
      <c r="D9" s="50"/>
      <c r="E9" s="52">
        <v>66978225000</v>
      </c>
      <c r="F9" s="50"/>
      <c r="G9" s="52">
        <v>73497438900</v>
      </c>
      <c r="H9" s="50"/>
      <c r="I9" s="52">
        <v>-6519213900</v>
      </c>
      <c r="J9" s="50"/>
      <c r="K9" s="52">
        <v>4500000</v>
      </c>
      <c r="L9" s="50"/>
      <c r="M9" s="52">
        <v>66978225000</v>
      </c>
      <c r="N9" s="50"/>
      <c r="O9" s="52">
        <v>51090492742</v>
      </c>
      <c r="P9" s="50"/>
      <c r="Q9" s="53">
        <v>15887732257</v>
      </c>
      <c r="R9" s="53"/>
    </row>
    <row r="10" spans="1:18" ht="21.75" customHeight="1" x14ac:dyDescent="0.2">
      <c r="A10" s="8" t="s">
        <v>62</v>
      </c>
      <c r="C10" s="52">
        <v>6700000</v>
      </c>
      <c r="D10" s="50"/>
      <c r="E10" s="52">
        <v>50127495860</v>
      </c>
      <c r="F10" s="50"/>
      <c r="G10" s="52">
        <v>58083444820</v>
      </c>
      <c r="H10" s="50"/>
      <c r="I10" s="52">
        <v>-7955948960</v>
      </c>
      <c r="J10" s="50"/>
      <c r="K10" s="52">
        <v>6700000</v>
      </c>
      <c r="L10" s="50"/>
      <c r="M10" s="52">
        <v>50127495860</v>
      </c>
      <c r="N10" s="50"/>
      <c r="O10" s="52">
        <v>58083444820</v>
      </c>
      <c r="P10" s="50"/>
      <c r="Q10" s="53">
        <v>-7955948960</v>
      </c>
      <c r="R10" s="53"/>
    </row>
    <row r="11" spans="1:18" ht="21.75" customHeight="1" x14ac:dyDescent="0.2">
      <c r="A11" s="8" t="s">
        <v>25</v>
      </c>
      <c r="C11" s="52">
        <v>32000</v>
      </c>
      <c r="D11" s="50"/>
      <c r="E11" s="52">
        <v>16693315427</v>
      </c>
      <c r="F11" s="50"/>
      <c r="G11" s="52">
        <v>19239877155</v>
      </c>
      <c r="H11" s="50"/>
      <c r="I11" s="52">
        <v>-2546561727</v>
      </c>
      <c r="J11" s="50"/>
      <c r="K11" s="52">
        <v>32000</v>
      </c>
      <c r="L11" s="50"/>
      <c r="M11" s="52">
        <v>16693315427</v>
      </c>
      <c r="N11" s="50"/>
      <c r="O11" s="52">
        <v>20021194745</v>
      </c>
      <c r="P11" s="50"/>
      <c r="Q11" s="53">
        <v>-3327879317</v>
      </c>
      <c r="R11" s="53"/>
    </row>
    <row r="12" spans="1:18" ht="21.75" customHeight="1" x14ac:dyDescent="0.2">
      <c r="A12" s="8" t="s">
        <v>61</v>
      </c>
      <c r="C12" s="52">
        <v>6522863</v>
      </c>
      <c r="D12" s="50"/>
      <c r="E12" s="52">
        <v>87636854782</v>
      </c>
      <c r="F12" s="50"/>
      <c r="G12" s="52">
        <v>98379943961</v>
      </c>
      <c r="H12" s="50"/>
      <c r="I12" s="52">
        <v>-10743089178</v>
      </c>
      <c r="J12" s="50"/>
      <c r="K12" s="52">
        <v>6522863</v>
      </c>
      <c r="L12" s="50"/>
      <c r="M12" s="52">
        <v>87636854782</v>
      </c>
      <c r="N12" s="50"/>
      <c r="O12" s="52">
        <v>98379943961</v>
      </c>
      <c r="P12" s="50"/>
      <c r="Q12" s="53">
        <v>-10743089178</v>
      </c>
      <c r="R12" s="53"/>
    </row>
    <row r="13" spans="1:18" ht="21.75" customHeight="1" x14ac:dyDescent="0.2">
      <c r="A13" s="8" t="s">
        <v>26</v>
      </c>
      <c r="C13" s="52">
        <v>1000000</v>
      </c>
      <c r="D13" s="50"/>
      <c r="E13" s="52">
        <v>59873571800</v>
      </c>
      <c r="F13" s="50"/>
      <c r="G13" s="52">
        <v>68377325700</v>
      </c>
      <c r="H13" s="50"/>
      <c r="I13" s="52">
        <v>-8503753900</v>
      </c>
      <c r="J13" s="50"/>
      <c r="K13" s="52">
        <v>1000000</v>
      </c>
      <c r="L13" s="50"/>
      <c r="M13" s="52">
        <v>59873571800</v>
      </c>
      <c r="N13" s="50"/>
      <c r="O13" s="52">
        <v>46125150214</v>
      </c>
      <c r="P13" s="50"/>
      <c r="Q13" s="53">
        <v>13748421586</v>
      </c>
      <c r="R13" s="53"/>
    </row>
    <row r="14" spans="1:18" ht="21.75" customHeight="1" x14ac:dyDescent="0.2">
      <c r="A14" s="8" t="s">
        <v>20</v>
      </c>
      <c r="C14" s="52">
        <v>79100000</v>
      </c>
      <c r="D14" s="50"/>
      <c r="E14" s="52">
        <v>98660116149</v>
      </c>
      <c r="F14" s="50"/>
      <c r="G14" s="52">
        <v>112302859085</v>
      </c>
      <c r="H14" s="50"/>
      <c r="I14" s="52">
        <v>-13642742936</v>
      </c>
      <c r="J14" s="50"/>
      <c r="K14" s="52">
        <v>79100000</v>
      </c>
      <c r="L14" s="50"/>
      <c r="M14" s="52">
        <v>98660116149</v>
      </c>
      <c r="N14" s="50"/>
      <c r="O14" s="52">
        <v>109811516006</v>
      </c>
      <c r="P14" s="50"/>
      <c r="Q14" s="53">
        <v>-11151399857</v>
      </c>
      <c r="R14" s="53"/>
    </row>
    <row r="15" spans="1:18" ht="21.75" customHeight="1" x14ac:dyDescent="0.2">
      <c r="A15" s="8" t="s">
        <v>63</v>
      </c>
      <c r="C15" s="52">
        <v>2400000</v>
      </c>
      <c r="D15" s="50"/>
      <c r="E15" s="52">
        <v>25719638400</v>
      </c>
      <c r="F15" s="50"/>
      <c r="G15" s="52">
        <v>29490322434</v>
      </c>
      <c r="H15" s="50"/>
      <c r="I15" s="52">
        <v>-3770684034</v>
      </c>
      <c r="J15" s="50"/>
      <c r="K15" s="52">
        <v>2400000</v>
      </c>
      <c r="L15" s="50"/>
      <c r="M15" s="52">
        <v>25719638400</v>
      </c>
      <c r="N15" s="50"/>
      <c r="O15" s="52">
        <v>29490322434</v>
      </c>
      <c r="P15" s="50"/>
      <c r="Q15" s="53">
        <v>-3770684034</v>
      </c>
      <c r="R15" s="53"/>
    </row>
    <row r="16" spans="1:18" ht="21.75" customHeight="1" x14ac:dyDescent="0.2">
      <c r="A16" s="8" t="s">
        <v>31</v>
      </c>
      <c r="C16" s="52">
        <v>800000</v>
      </c>
      <c r="D16" s="50"/>
      <c r="E16" s="52">
        <v>15614360720</v>
      </c>
      <c r="F16" s="50"/>
      <c r="G16" s="52">
        <v>21726743920</v>
      </c>
      <c r="H16" s="50"/>
      <c r="I16" s="52">
        <v>-6112383200</v>
      </c>
      <c r="J16" s="50"/>
      <c r="K16" s="52">
        <v>800000</v>
      </c>
      <c r="L16" s="50"/>
      <c r="M16" s="52">
        <v>15614360720</v>
      </c>
      <c r="N16" s="50"/>
      <c r="O16" s="52">
        <v>22114079875</v>
      </c>
      <c r="P16" s="50"/>
      <c r="Q16" s="53">
        <v>-6499719155</v>
      </c>
      <c r="R16" s="53"/>
    </row>
    <row r="17" spans="1:18" ht="21.75" customHeight="1" x14ac:dyDescent="0.2">
      <c r="A17" s="8" t="s">
        <v>27</v>
      </c>
      <c r="C17" s="52">
        <v>3751000</v>
      </c>
      <c r="D17" s="50"/>
      <c r="E17" s="52">
        <v>21624847713</v>
      </c>
      <c r="F17" s="50"/>
      <c r="G17" s="52">
        <v>28175576108</v>
      </c>
      <c r="H17" s="50"/>
      <c r="I17" s="52">
        <v>-6550728394</v>
      </c>
      <c r="J17" s="50"/>
      <c r="K17" s="52">
        <v>3751000</v>
      </c>
      <c r="L17" s="50"/>
      <c r="M17" s="52">
        <v>21624847713</v>
      </c>
      <c r="N17" s="50"/>
      <c r="O17" s="52">
        <v>29898844635</v>
      </c>
      <c r="P17" s="50"/>
      <c r="Q17" s="53">
        <v>-8273996921</v>
      </c>
      <c r="R17" s="53"/>
    </row>
    <row r="18" spans="1:18" ht="21.75" customHeight="1" x14ac:dyDescent="0.2">
      <c r="A18" s="8" t="s">
        <v>57</v>
      </c>
      <c r="C18" s="52">
        <v>282167044</v>
      </c>
      <c r="D18" s="50"/>
      <c r="E18" s="52">
        <v>529173337297</v>
      </c>
      <c r="F18" s="50"/>
      <c r="G18" s="52">
        <v>519373831051</v>
      </c>
      <c r="H18" s="50"/>
      <c r="I18" s="52">
        <v>9799506246</v>
      </c>
      <c r="J18" s="50"/>
      <c r="K18" s="52">
        <v>282167044</v>
      </c>
      <c r="L18" s="50"/>
      <c r="M18" s="52">
        <v>529173337297</v>
      </c>
      <c r="N18" s="50"/>
      <c r="O18" s="52">
        <v>500150239820</v>
      </c>
      <c r="P18" s="50"/>
      <c r="Q18" s="53">
        <v>29023097477</v>
      </c>
      <c r="R18" s="53"/>
    </row>
    <row r="19" spans="1:18" ht="21.75" customHeight="1" x14ac:dyDescent="0.2">
      <c r="A19" s="8" t="s">
        <v>92</v>
      </c>
      <c r="C19" s="52">
        <v>12880000</v>
      </c>
      <c r="D19" s="50"/>
      <c r="E19" s="52">
        <v>128606800000</v>
      </c>
      <c r="F19" s="50"/>
      <c r="G19" s="52">
        <v>145154361255</v>
      </c>
      <c r="H19" s="50"/>
      <c r="I19" s="52">
        <v>-16547561255</v>
      </c>
      <c r="J19" s="50"/>
      <c r="K19" s="52">
        <v>12880000</v>
      </c>
      <c r="L19" s="50"/>
      <c r="M19" s="52">
        <v>128606800000</v>
      </c>
      <c r="N19" s="50"/>
      <c r="O19" s="52">
        <v>119056603255</v>
      </c>
      <c r="P19" s="50"/>
      <c r="Q19" s="53">
        <v>9550196745</v>
      </c>
      <c r="R19" s="53"/>
    </row>
    <row r="20" spans="1:18" ht="21.75" customHeight="1" x14ac:dyDescent="0.2">
      <c r="A20" s="8" t="s">
        <v>24</v>
      </c>
      <c r="C20" s="52">
        <v>11377126</v>
      </c>
      <c r="D20" s="50"/>
      <c r="E20" s="52">
        <v>44208432075</v>
      </c>
      <c r="F20" s="50"/>
      <c r="G20" s="52">
        <v>52238970464</v>
      </c>
      <c r="H20" s="50"/>
      <c r="I20" s="52">
        <v>-8030538388</v>
      </c>
      <c r="J20" s="50"/>
      <c r="K20" s="52">
        <v>11377126</v>
      </c>
      <c r="L20" s="50"/>
      <c r="M20" s="52">
        <v>44208432075</v>
      </c>
      <c r="N20" s="50"/>
      <c r="O20" s="52">
        <v>49662532271</v>
      </c>
      <c r="P20" s="50"/>
      <c r="Q20" s="53">
        <v>-5454100195</v>
      </c>
      <c r="R20" s="53"/>
    </row>
    <row r="21" spans="1:18" ht="21.75" customHeight="1" x14ac:dyDescent="0.2">
      <c r="A21" s="8" t="s">
        <v>28</v>
      </c>
      <c r="C21" s="52">
        <v>16387520</v>
      </c>
      <c r="D21" s="50"/>
      <c r="E21" s="52">
        <v>29285780891</v>
      </c>
      <c r="F21" s="50"/>
      <c r="G21" s="52">
        <v>33432296231</v>
      </c>
      <c r="H21" s="50"/>
      <c r="I21" s="52">
        <v>-4146515339</v>
      </c>
      <c r="J21" s="50"/>
      <c r="K21" s="52">
        <v>16387520</v>
      </c>
      <c r="L21" s="50"/>
      <c r="M21" s="52">
        <v>29285780891</v>
      </c>
      <c r="N21" s="50"/>
      <c r="O21" s="52">
        <v>29784312756</v>
      </c>
      <c r="P21" s="50"/>
      <c r="Q21" s="53">
        <v>-498531864</v>
      </c>
      <c r="R21" s="53"/>
    </row>
    <row r="22" spans="1:18" ht="21.75" customHeight="1" x14ac:dyDescent="0.2">
      <c r="A22" s="8" t="s">
        <v>40</v>
      </c>
      <c r="C22" s="52">
        <v>10000</v>
      </c>
      <c r="D22" s="50"/>
      <c r="E22" s="52">
        <v>4276683</v>
      </c>
      <c r="F22" s="50"/>
      <c r="G22" s="52">
        <v>4276683</v>
      </c>
      <c r="H22" s="50"/>
      <c r="I22" s="52">
        <v>0</v>
      </c>
      <c r="J22" s="50"/>
      <c r="K22" s="52">
        <v>10000</v>
      </c>
      <c r="L22" s="50"/>
      <c r="M22" s="52">
        <v>4276683</v>
      </c>
      <c r="N22" s="50"/>
      <c r="O22" s="52">
        <v>4284355</v>
      </c>
      <c r="P22" s="50"/>
      <c r="Q22" s="53">
        <v>-7671</v>
      </c>
      <c r="R22" s="53"/>
    </row>
    <row r="23" spans="1:18" ht="21.75" customHeight="1" x14ac:dyDescent="0.2">
      <c r="A23" s="8" t="s">
        <v>41</v>
      </c>
      <c r="C23" s="52">
        <v>10000</v>
      </c>
      <c r="D23" s="50"/>
      <c r="E23" s="52">
        <v>4316374</v>
      </c>
      <c r="F23" s="50"/>
      <c r="G23" s="52">
        <v>4316374</v>
      </c>
      <c r="H23" s="50"/>
      <c r="I23" s="52">
        <v>0</v>
      </c>
      <c r="J23" s="50"/>
      <c r="K23" s="52">
        <v>10000</v>
      </c>
      <c r="L23" s="50"/>
      <c r="M23" s="52">
        <v>4316374</v>
      </c>
      <c r="N23" s="50"/>
      <c r="O23" s="52">
        <v>4324117</v>
      </c>
      <c r="P23" s="50"/>
      <c r="Q23" s="53">
        <v>-7742</v>
      </c>
      <c r="R23" s="53"/>
    </row>
    <row r="24" spans="1:18" ht="21.75" customHeight="1" x14ac:dyDescent="0.2">
      <c r="A24" s="8" t="s">
        <v>42</v>
      </c>
      <c r="C24" s="52">
        <v>10000</v>
      </c>
      <c r="D24" s="50"/>
      <c r="E24" s="52">
        <v>12066003</v>
      </c>
      <c r="F24" s="50"/>
      <c r="G24" s="52">
        <v>12066003</v>
      </c>
      <c r="H24" s="50"/>
      <c r="I24" s="52">
        <v>0</v>
      </c>
      <c r="J24" s="50"/>
      <c r="K24" s="52">
        <v>10000</v>
      </c>
      <c r="L24" s="50"/>
      <c r="M24" s="52">
        <v>12066003</v>
      </c>
      <c r="N24" s="50"/>
      <c r="O24" s="52">
        <v>12087648</v>
      </c>
      <c r="P24" s="50"/>
      <c r="Q24" s="53">
        <v>-21644</v>
      </c>
      <c r="R24" s="53"/>
    </row>
    <row r="25" spans="1:18" ht="21.75" customHeight="1" x14ac:dyDescent="0.2">
      <c r="A25" s="8" t="s">
        <v>43</v>
      </c>
      <c r="C25" s="52">
        <v>10000</v>
      </c>
      <c r="D25" s="50"/>
      <c r="E25" s="52">
        <v>6876431</v>
      </c>
      <c r="F25" s="50"/>
      <c r="G25" s="52">
        <v>6876431</v>
      </c>
      <c r="H25" s="50"/>
      <c r="I25" s="52">
        <v>0</v>
      </c>
      <c r="J25" s="50"/>
      <c r="K25" s="52">
        <v>10000</v>
      </c>
      <c r="L25" s="50"/>
      <c r="M25" s="52">
        <v>6876431</v>
      </c>
      <c r="N25" s="50"/>
      <c r="O25" s="52">
        <v>6888766</v>
      </c>
      <c r="P25" s="50"/>
      <c r="Q25" s="53">
        <v>-12334</v>
      </c>
      <c r="R25" s="53"/>
    </row>
    <row r="26" spans="1:18" ht="21.75" customHeight="1" x14ac:dyDescent="0.2">
      <c r="A26" s="8" t="s">
        <v>44</v>
      </c>
      <c r="C26" s="52">
        <v>10000</v>
      </c>
      <c r="D26" s="50"/>
      <c r="E26" s="52">
        <v>11688940</v>
      </c>
      <c r="F26" s="50"/>
      <c r="G26" s="52">
        <v>11688940</v>
      </c>
      <c r="H26" s="50"/>
      <c r="I26" s="52">
        <v>0</v>
      </c>
      <c r="J26" s="50"/>
      <c r="K26" s="52">
        <v>10000</v>
      </c>
      <c r="L26" s="50"/>
      <c r="M26" s="52">
        <v>11688940</v>
      </c>
      <c r="N26" s="50"/>
      <c r="O26" s="52">
        <v>11709909</v>
      </c>
      <c r="P26" s="50"/>
      <c r="Q26" s="53">
        <v>-20968</v>
      </c>
      <c r="R26" s="53"/>
    </row>
    <row r="27" spans="1:18" ht="21.75" customHeight="1" x14ac:dyDescent="0.2">
      <c r="A27" s="8" t="s">
        <v>45</v>
      </c>
      <c r="C27" s="52">
        <v>10000</v>
      </c>
      <c r="D27" s="50"/>
      <c r="E27" s="52">
        <v>19736250</v>
      </c>
      <c r="F27" s="50"/>
      <c r="G27" s="52">
        <v>19736250</v>
      </c>
      <c r="H27" s="50"/>
      <c r="I27" s="52">
        <v>0</v>
      </c>
      <c r="J27" s="50"/>
      <c r="K27" s="52">
        <v>10000</v>
      </c>
      <c r="L27" s="50"/>
      <c r="M27" s="52">
        <v>19736250</v>
      </c>
      <c r="N27" s="50"/>
      <c r="O27" s="52">
        <v>19771654</v>
      </c>
      <c r="P27" s="50"/>
      <c r="Q27" s="53">
        <v>-35403</v>
      </c>
      <c r="R27" s="53"/>
    </row>
    <row r="28" spans="1:18" ht="21.75" customHeight="1" x14ac:dyDescent="0.2">
      <c r="A28" s="8" t="s">
        <v>33</v>
      </c>
      <c r="C28" s="52">
        <v>10000</v>
      </c>
      <c r="D28" s="50"/>
      <c r="E28" s="52">
        <v>6836740</v>
      </c>
      <c r="F28" s="50"/>
      <c r="G28" s="52">
        <v>6836740</v>
      </c>
      <c r="H28" s="50"/>
      <c r="I28" s="52">
        <v>0</v>
      </c>
      <c r="J28" s="50"/>
      <c r="K28" s="52">
        <v>10000</v>
      </c>
      <c r="L28" s="50"/>
      <c r="M28" s="52">
        <v>6836740</v>
      </c>
      <c r="N28" s="50"/>
      <c r="O28" s="52">
        <v>6849004</v>
      </c>
      <c r="P28" s="50"/>
      <c r="Q28" s="53">
        <v>-12263</v>
      </c>
      <c r="R28" s="53"/>
    </row>
    <row r="29" spans="1:18" ht="21.75" customHeight="1" x14ac:dyDescent="0.2">
      <c r="A29" s="8" t="s">
        <v>46</v>
      </c>
      <c r="C29" s="52">
        <v>10000</v>
      </c>
      <c r="D29" s="50"/>
      <c r="E29" s="52">
        <v>12909432</v>
      </c>
      <c r="F29" s="50"/>
      <c r="G29" s="52">
        <v>12909432</v>
      </c>
      <c r="H29" s="50"/>
      <c r="I29" s="52">
        <v>0</v>
      </c>
      <c r="J29" s="50"/>
      <c r="K29" s="52">
        <v>10000</v>
      </c>
      <c r="L29" s="50"/>
      <c r="M29" s="52">
        <v>12909432</v>
      </c>
      <c r="N29" s="50"/>
      <c r="O29" s="52">
        <v>12932590</v>
      </c>
      <c r="P29" s="50"/>
      <c r="Q29" s="53">
        <v>-23157</v>
      </c>
      <c r="R29" s="53"/>
    </row>
    <row r="30" spans="1:18" ht="21.75" customHeight="1" x14ac:dyDescent="0.2">
      <c r="A30" s="8" t="s">
        <v>47</v>
      </c>
      <c r="C30" s="52">
        <v>10000</v>
      </c>
      <c r="D30" s="50"/>
      <c r="E30" s="52">
        <v>5973465</v>
      </c>
      <c r="F30" s="50"/>
      <c r="G30" s="52">
        <v>5973465</v>
      </c>
      <c r="H30" s="50"/>
      <c r="I30" s="52">
        <v>0</v>
      </c>
      <c r="J30" s="50"/>
      <c r="K30" s="52">
        <v>10000</v>
      </c>
      <c r="L30" s="50"/>
      <c r="M30" s="52">
        <v>5973465</v>
      </c>
      <c r="N30" s="50"/>
      <c r="O30" s="52">
        <v>5984181</v>
      </c>
      <c r="P30" s="50"/>
      <c r="Q30" s="53">
        <v>-10715</v>
      </c>
      <c r="R30" s="53"/>
    </row>
    <row r="31" spans="1:18" ht="21.75" customHeight="1" x14ac:dyDescent="0.2">
      <c r="A31" s="8" t="s">
        <v>48</v>
      </c>
      <c r="C31" s="52">
        <v>10000</v>
      </c>
      <c r="D31" s="50"/>
      <c r="E31" s="52">
        <v>13385722</v>
      </c>
      <c r="F31" s="50"/>
      <c r="G31" s="52">
        <v>13385722</v>
      </c>
      <c r="H31" s="50"/>
      <c r="I31" s="52">
        <v>0</v>
      </c>
      <c r="J31" s="50"/>
      <c r="K31" s="52">
        <v>10000</v>
      </c>
      <c r="L31" s="50"/>
      <c r="M31" s="52">
        <v>13385722</v>
      </c>
      <c r="N31" s="50"/>
      <c r="O31" s="52">
        <v>13409734</v>
      </c>
      <c r="P31" s="50"/>
      <c r="Q31" s="53">
        <v>-24011</v>
      </c>
      <c r="R31" s="53"/>
    </row>
    <row r="32" spans="1:18" ht="21.75" customHeight="1" x14ac:dyDescent="0.2">
      <c r="A32" s="8" t="s">
        <v>49</v>
      </c>
      <c r="C32" s="52">
        <v>10000</v>
      </c>
      <c r="D32" s="50"/>
      <c r="E32" s="52">
        <v>5824624</v>
      </c>
      <c r="F32" s="50"/>
      <c r="G32" s="52">
        <v>5824624</v>
      </c>
      <c r="H32" s="50"/>
      <c r="I32" s="52">
        <v>0</v>
      </c>
      <c r="J32" s="50"/>
      <c r="K32" s="52">
        <v>10000</v>
      </c>
      <c r="L32" s="50"/>
      <c r="M32" s="52">
        <v>5824624</v>
      </c>
      <c r="N32" s="50"/>
      <c r="O32" s="52">
        <v>5835073</v>
      </c>
      <c r="P32" s="50"/>
      <c r="Q32" s="53">
        <v>-10448</v>
      </c>
      <c r="R32" s="53"/>
    </row>
    <row r="33" spans="1:18" ht="21.75" customHeight="1" x14ac:dyDescent="0.2">
      <c r="A33" s="8" t="s">
        <v>50</v>
      </c>
      <c r="C33" s="52">
        <v>10000</v>
      </c>
      <c r="D33" s="50"/>
      <c r="E33" s="52">
        <v>9714323</v>
      </c>
      <c r="F33" s="50"/>
      <c r="G33" s="52">
        <v>9714323</v>
      </c>
      <c r="H33" s="50"/>
      <c r="I33" s="52">
        <v>0</v>
      </c>
      <c r="J33" s="50"/>
      <c r="K33" s="52">
        <v>10000</v>
      </c>
      <c r="L33" s="50"/>
      <c r="M33" s="52">
        <v>9714323</v>
      </c>
      <c r="N33" s="50"/>
      <c r="O33" s="52">
        <v>9731749</v>
      </c>
      <c r="P33" s="50"/>
      <c r="Q33" s="53">
        <v>-17425</v>
      </c>
      <c r="R33" s="53"/>
    </row>
    <row r="34" spans="1:18" ht="21.75" customHeight="1" x14ac:dyDescent="0.2">
      <c r="A34" s="8" t="s">
        <v>51</v>
      </c>
      <c r="C34" s="52">
        <v>10000</v>
      </c>
      <c r="D34" s="50"/>
      <c r="E34" s="52">
        <v>12562138</v>
      </c>
      <c r="F34" s="50"/>
      <c r="G34" s="52">
        <v>12562138</v>
      </c>
      <c r="H34" s="50"/>
      <c r="I34" s="52">
        <v>0</v>
      </c>
      <c r="J34" s="50"/>
      <c r="K34" s="52">
        <v>10000</v>
      </c>
      <c r="L34" s="50"/>
      <c r="M34" s="52">
        <v>12562138</v>
      </c>
      <c r="N34" s="50"/>
      <c r="O34" s="52">
        <v>12584673</v>
      </c>
      <c r="P34" s="50"/>
      <c r="Q34" s="53">
        <v>-22534</v>
      </c>
      <c r="R34" s="53"/>
    </row>
    <row r="35" spans="1:18" ht="21.75" customHeight="1" x14ac:dyDescent="0.2">
      <c r="A35" s="8" t="s">
        <v>54</v>
      </c>
      <c r="C35" s="52">
        <v>10000</v>
      </c>
      <c r="D35" s="50"/>
      <c r="E35" s="52">
        <v>4306451</v>
      </c>
      <c r="F35" s="50"/>
      <c r="G35" s="52">
        <v>4306451</v>
      </c>
      <c r="H35" s="50"/>
      <c r="I35" s="52">
        <v>0</v>
      </c>
      <c r="J35" s="50"/>
      <c r="K35" s="52">
        <v>10000</v>
      </c>
      <c r="L35" s="50"/>
      <c r="M35" s="52">
        <v>4306451</v>
      </c>
      <c r="N35" s="50"/>
      <c r="O35" s="52">
        <v>4314177</v>
      </c>
      <c r="P35" s="50"/>
      <c r="Q35" s="53">
        <v>-7725</v>
      </c>
      <c r="R35" s="53"/>
    </row>
    <row r="36" spans="1:18" ht="21.75" customHeight="1" x14ac:dyDescent="0.2">
      <c r="A36" s="8" t="s">
        <v>35</v>
      </c>
      <c r="C36" s="52">
        <v>10000</v>
      </c>
      <c r="D36" s="50"/>
      <c r="E36" s="52">
        <v>4266761</v>
      </c>
      <c r="F36" s="50"/>
      <c r="G36" s="52">
        <v>4266761</v>
      </c>
      <c r="H36" s="50"/>
      <c r="I36" s="52">
        <v>0</v>
      </c>
      <c r="J36" s="50"/>
      <c r="K36" s="52">
        <v>10000</v>
      </c>
      <c r="L36" s="50"/>
      <c r="M36" s="52">
        <v>4266761</v>
      </c>
      <c r="N36" s="50"/>
      <c r="O36" s="52">
        <v>4274415</v>
      </c>
      <c r="P36" s="50"/>
      <c r="Q36" s="53">
        <v>-7654</v>
      </c>
      <c r="R36" s="53"/>
    </row>
    <row r="37" spans="1:18" ht="21.75" customHeight="1" x14ac:dyDescent="0.2">
      <c r="A37" s="8" t="s">
        <v>36</v>
      </c>
      <c r="C37" s="52">
        <v>10000</v>
      </c>
      <c r="D37" s="50"/>
      <c r="E37" s="52">
        <v>4286606</v>
      </c>
      <c r="F37" s="50"/>
      <c r="G37" s="52">
        <v>4286606</v>
      </c>
      <c r="H37" s="50"/>
      <c r="I37" s="52">
        <v>0</v>
      </c>
      <c r="J37" s="50"/>
      <c r="K37" s="52">
        <v>10000</v>
      </c>
      <c r="L37" s="50"/>
      <c r="M37" s="52">
        <v>4286606</v>
      </c>
      <c r="N37" s="50"/>
      <c r="O37" s="52">
        <v>4294296</v>
      </c>
      <c r="P37" s="50"/>
      <c r="Q37" s="53">
        <v>-7689</v>
      </c>
      <c r="R37" s="53"/>
    </row>
    <row r="38" spans="1:18" ht="21.75" customHeight="1" x14ac:dyDescent="0.2">
      <c r="A38" s="8" t="s">
        <v>37</v>
      </c>
      <c r="C38" s="52">
        <v>10000</v>
      </c>
      <c r="D38" s="50"/>
      <c r="E38" s="52">
        <v>10914970</v>
      </c>
      <c r="F38" s="50"/>
      <c r="G38" s="52">
        <v>10914970</v>
      </c>
      <c r="H38" s="50"/>
      <c r="I38" s="52">
        <v>0</v>
      </c>
      <c r="J38" s="50"/>
      <c r="K38" s="52">
        <v>10000</v>
      </c>
      <c r="L38" s="50"/>
      <c r="M38" s="52">
        <v>10914970</v>
      </c>
      <c r="N38" s="50"/>
      <c r="O38" s="52">
        <v>10934550</v>
      </c>
      <c r="P38" s="50"/>
      <c r="Q38" s="53">
        <v>-19580</v>
      </c>
      <c r="R38" s="53"/>
    </row>
    <row r="39" spans="1:18" ht="21.75" customHeight="1" x14ac:dyDescent="0.2">
      <c r="A39" s="8" t="s">
        <v>52</v>
      </c>
      <c r="C39" s="52">
        <v>10000</v>
      </c>
      <c r="D39" s="50"/>
      <c r="E39" s="52">
        <v>4286606</v>
      </c>
      <c r="F39" s="50"/>
      <c r="G39" s="52">
        <v>4286606</v>
      </c>
      <c r="H39" s="50"/>
      <c r="I39" s="52">
        <v>0</v>
      </c>
      <c r="J39" s="50"/>
      <c r="K39" s="52">
        <v>10000</v>
      </c>
      <c r="L39" s="50"/>
      <c r="M39" s="52">
        <v>4286606</v>
      </c>
      <c r="N39" s="50"/>
      <c r="O39" s="52">
        <v>4294296</v>
      </c>
      <c r="P39" s="50"/>
      <c r="Q39" s="53">
        <v>-7689</v>
      </c>
      <c r="R39" s="53"/>
    </row>
    <row r="40" spans="1:18" ht="21.75" customHeight="1" x14ac:dyDescent="0.2">
      <c r="A40" s="8" t="s">
        <v>34</v>
      </c>
      <c r="C40" s="52">
        <v>10000</v>
      </c>
      <c r="D40" s="50"/>
      <c r="E40" s="52">
        <v>9148729</v>
      </c>
      <c r="F40" s="50"/>
      <c r="G40" s="52">
        <v>9148729</v>
      </c>
      <c r="H40" s="50"/>
      <c r="I40" s="52">
        <v>0</v>
      </c>
      <c r="J40" s="50"/>
      <c r="K40" s="52">
        <v>10000</v>
      </c>
      <c r="L40" s="50"/>
      <c r="M40" s="52">
        <v>9148729</v>
      </c>
      <c r="N40" s="50"/>
      <c r="O40" s="52">
        <v>9165141</v>
      </c>
      <c r="P40" s="50"/>
      <c r="Q40" s="53">
        <v>-16411</v>
      </c>
      <c r="R40" s="53"/>
    </row>
    <row r="41" spans="1:18" ht="21.75" customHeight="1" x14ac:dyDescent="0.2">
      <c r="A41" s="8" t="s">
        <v>53</v>
      </c>
      <c r="C41" s="52">
        <v>10000</v>
      </c>
      <c r="D41" s="50"/>
      <c r="E41" s="52">
        <v>5080422</v>
      </c>
      <c r="F41" s="50"/>
      <c r="G41" s="52">
        <v>5080422</v>
      </c>
      <c r="H41" s="50"/>
      <c r="I41" s="52">
        <v>0</v>
      </c>
      <c r="J41" s="50"/>
      <c r="K41" s="52">
        <v>10000</v>
      </c>
      <c r="L41" s="50"/>
      <c r="M41" s="52">
        <v>5080422</v>
      </c>
      <c r="N41" s="50"/>
      <c r="O41" s="52">
        <v>5089536</v>
      </c>
      <c r="P41" s="50"/>
      <c r="Q41" s="53">
        <v>-9113</v>
      </c>
      <c r="R41" s="53"/>
    </row>
    <row r="42" spans="1:18" ht="21.75" customHeight="1" x14ac:dyDescent="0.2">
      <c r="A42" s="8" t="s">
        <v>55</v>
      </c>
      <c r="C42" s="52">
        <v>10000</v>
      </c>
      <c r="D42" s="50"/>
      <c r="E42" s="52">
        <v>12016389</v>
      </c>
      <c r="F42" s="50"/>
      <c r="G42" s="52">
        <v>12016389</v>
      </c>
      <c r="H42" s="50"/>
      <c r="I42" s="52">
        <v>0</v>
      </c>
      <c r="J42" s="50"/>
      <c r="K42" s="52">
        <v>10000</v>
      </c>
      <c r="L42" s="50"/>
      <c r="M42" s="52">
        <v>12016389</v>
      </c>
      <c r="N42" s="50"/>
      <c r="O42" s="52">
        <v>12037945</v>
      </c>
      <c r="P42" s="50"/>
      <c r="Q42" s="53">
        <v>-21555</v>
      </c>
      <c r="R42" s="53"/>
    </row>
    <row r="43" spans="1:18" ht="21.75" customHeight="1" x14ac:dyDescent="0.2">
      <c r="A43" s="8" t="s">
        <v>38</v>
      </c>
      <c r="C43" s="52">
        <v>29700000</v>
      </c>
      <c r="D43" s="50"/>
      <c r="E43" s="52">
        <v>48537780093</v>
      </c>
      <c r="F43" s="50"/>
      <c r="G43" s="52">
        <v>56111677776</v>
      </c>
      <c r="H43" s="50"/>
      <c r="I43" s="52">
        <v>-7573897683</v>
      </c>
      <c r="J43" s="50"/>
      <c r="K43" s="52">
        <v>29700000</v>
      </c>
      <c r="L43" s="50"/>
      <c r="M43" s="52">
        <v>48537780093</v>
      </c>
      <c r="N43" s="50"/>
      <c r="O43" s="52">
        <v>39942405959</v>
      </c>
      <c r="P43" s="50"/>
      <c r="Q43" s="53">
        <v>8595374134</v>
      </c>
      <c r="R43" s="53"/>
    </row>
    <row r="44" spans="1:18" ht="21.75" customHeight="1" x14ac:dyDescent="0.2">
      <c r="A44" s="8" t="s">
        <v>93</v>
      </c>
      <c r="C44" s="52">
        <v>115000</v>
      </c>
      <c r="D44" s="50"/>
      <c r="E44" s="52">
        <v>31901058420</v>
      </c>
      <c r="F44" s="50"/>
      <c r="G44" s="52">
        <v>43536385475</v>
      </c>
      <c r="H44" s="50"/>
      <c r="I44" s="52">
        <v>-11635327054</v>
      </c>
      <c r="J44" s="50"/>
      <c r="K44" s="52">
        <v>115000</v>
      </c>
      <c r="L44" s="50"/>
      <c r="M44" s="52">
        <v>31901058420</v>
      </c>
      <c r="N44" s="50"/>
      <c r="O44" s="52">
        <v>29612310475</v>
      </c>
      <c r="P44" s="50"/>
      <c r="Q44" s="53">
        <v>2288747945</v>
      </c>
      <c r="R44" s="53"/>
    </row>
    <row r="45" spans="1:18" ht="21.75" customHeight="1" x14ac:dyDescent="0.2">
      <c r="A45" s="8" t="s">
        <v>56</v>
      </c>
      <c r="C45" s="52">
        <v>5872208</v>
      </c>
      <c r="D45" s="50"/>
      <c r="E45" s="52">
        <v>20382201780</v>
      </c>
      <c r="F45" s="50"/>
      <c r="G45" s="52">
        <v>21343626393</v>
      </c>
      <c r="H45" s="50"/>
      <c r="I45" s="52">
        <v>-961424612</v>
      </c>
      <c r="J45" s="50"/>
      <c r="K45" s="52">
        <v>5872208</v>
      </c>
      <c r="L45" s="50"/>
      <c r="M45" s="52">
        <v>20382201780</v>
      </c>
      <c r="N45" s="50"/>
      <c r="O45" s="52">
        <v>8337027681</v>
      </c>
      <c r="P45" s="50"/>
      <c r="Q45" s="53">
        <v>12045174099</v>
      </c>
      <c r="R45" s="53"/>
    </row>
    <row r="46" spans="1:18" ht="21.75" customHeight="1" x14ac:dyDescent="0.2">
      <c r="A46" s="8" t="s">
        <v>30</v>
      </c>
      <c r="C46" s="52">
        <v>1169000</v>
      </c>
      <c r="D46" s="50"/>
      <c r="E46" s="52">
        <v>14023960286</v>
      </c>
      <c r="F46" s="50"/>
      <c r="G46" s="52">
        <v>18373823899</v>
      </c>
      <c r="H46" s="50"/>
      <c r="I46" s="52">
        <v>-4349863612</v>
      </c>
      <c r="J46" s="50"/>
      <c r="K46" s="52">
        <v>1169000</v>
      </c>
      <c r="L46" s="50"/>
      <c r="M46" s="52">
        <v>14023960286</v>
      </c>
      <c r="N46" s="50"/>
      <c r="O46" s="52">
        <v>20574445262</v>
      </c>
      <c r="P46" s="50"/>
      <c r="Q46" s="53">
        <v>-6550484975</v>
      </c>
      <c r="R46" s="53"/>
    </row>
    <row r="47" spans="1:18" ht="21.75" customHeight="1" x14ac:dyDescent="0.2">
      <c r="A47" s="8" t="s">
        <v>29</v>
      </c>
      <c r="C47" s="52">
        <v>4588505</v>
      </c>
      <c r="D47" s="50"/>
      <c r="E47" s="52">
        <v>3232655458</v>
      </c>
      <c r="F47" s="50"/>
      <c r="G47" s="52">
        <v>4808005864</v>
      </c>
      <c r="H47" s="50"/>
      <c r="I47" s="52">
        <v>-1575350405</v>
      </c>
      <c r="J47" s="50"/>
      <c r="K47" s="52">
        <v>4588505</v>
      </c>
      <c r="L47" s="50"/>
      <c r="M47" s="52">
        <v>3232655458</v>
      </c>
      <c r="N47" s="50"/>
      <c r="O47" s="52">
        <v>13091004765</v>
      </c>
      <c r="P47" s="50"/>
      <c r="Q47" s="53">
        <v>-9858349306</v>
      </c>
      <c r="R47" s="53"/>
    </row>
    <row r="48" spans="1:18" ht="21.75" customHeight="1" x14ac:dyDescent="0.2">
      <c r="A48" s="8" t="s">
        <v>22</v>
      </c>
      <c r="C48" s="52">
        <v>30097</v>
      </c>
      <c r="D48" s="50"/>
      <c r="E48" s="52">
        <v>57459009</v>
      </c>
      <c r="F48" s="50"/>
      <c r="G48" s="52">
        <v>67672617</v>
      </c>
      <c r="H48" s="50"/>
      <c r="I48" s="52">
        <v>-10213607</v>
      </c>
      <c r="J48" s="50"/>
      <c r="K48" s="52">
        <v>30097</v>
      </c>
      <c r="L48" s="50"/>
      <c r="M48" s="52">
        <v>57459009</v>
      </c>
      <c r="N48" s="50"/>
      <c r="O48" s="52">
        <v>70843570</v>
      </c>
      <c r="P48" s="50"/>
      <c r="Q48" s="53">
        <v>-13384560</v>
      </c>
      <c r="R48" s="53"/>
    </row>
    <row r="49" spans="1:18" ht="21.75" customHeight="1" x14ac:dyDescent="0.2">
      <c r="A49" s="8" t="s">
        <v>64</v>
      </c>
      <c r="C49" s="52">
        <v>587904</v>
      </c>
      <c r="D49" s="50"/>
      <c r="E49" s="52">
        <v>26916207425</v>
      </c>
      <c r="F49" s="50"/>
      <c r="G49" s="52">
        <v>30052665894</v>
      </c>
      <c r="H49" s="50"/>
      <c r="I49" s="52">
        <v>-3136458468</v>
      </c>
      <c r="J49" s="50"/>
      <c r="K49" s="52">
        <v>587904</v>
      </c>
      <c r="L49" s="50"/>
      <c r="M49" s="52">
        <v>26916207425</v>
      </c>
      <c r="N49" s="50"/>
      <c r="O49" s="52">
        <v>30052665894</v>
      </c>
      <c r="P49" s="50"/>
      <c r="Q49" s="53">
        <v>-3136458468</v>
      </c>
      <c r="R49" s="53"/>
    </row>
    <row r="50" spans="1:18" ht="21.75" customHeight="1" x14ac:dyDescent="0.2">
      <c r="A50" s="8" t="s">
        <v>95</v>
      </c>
      <c r="C50" s="52">
        <v>1079850</v>
      </c>
      <c r="D50" s="50"/>
      <c r="E50" s="52">
        <v>149687141871</v>
      </c>
      <c r="F50" s="50"/>
      <c r="G50" s="52">
        <v>121446279222</v>
      </c>
      <c r="H50" s="50"/>
      <c r="I50" s="52">
        <v>28240862649</v>
      </c>
      <c r="J50" s="50"/>
      <c r="K50" s="52">
        <v>1079850</v>
      </c>
      <c r="L50" s="50"/>
      <c r="M50" s="52">
        <v>149687141871</v>
      </c>
      <c r="N50" s="50"/>
      <c r="O50" s="52">
        <v>71951409371</v>
      </c>
      <c r="P50" s="50"/>
      <c r="Q50" s="53">
        <v>77735732500</v>
      </c>
      <c r="R50" s="53"/>
    </row>
    <row r="51" spans="1:18" ht="21.75" customHeight="1" x14ac:dyDescent="0.2">
      <c r="A51" s="8" t="s">
        <v>96</v>
      </c>
      <c r="C51" s="52">
        <v>1145000</v>
      </c>
      <c r="D51" s="50"/>
      <c r="E51" s="52">
        <v>73082275904</v>
      </c>
      <c r="F51" s="50"/>
      <c r="G51" s="52">
        <v>59290146344</v>
      </c>
      <c r="H51" s="50"/>
      <c r="I51" s="52">
        <v>13792129560</v>
      </c>
      <c r="J51" s="50"/>
      <c r="K51" s="52">
        <v>1145000</v>
      </c>
      <c r="L51" s="50"/>
      <c r="M51" s="52">
        <v>73082275904</v>
      </c>
      <c r="N51" s="50"/>
      <c r="O51" s="52">
        <v>29805724000</v>
      </c>
      <c r="P51" s="50"/>
      <c r="Q51" s="53">
        <v>43276551904</v>
      </c>
      <c r="R51" s="53"/>
    </row>
    <row r="52" spans="1:18" ht="21.75" customHeight="1" x14ac:dyDescent="0.2">
      <c r="A52" s="8" t="s">
        <v>59</v>
      </c>
      <c r="C52" s="52">
        <v>1466666</v>
      </c>
      <c r="D52" s="50"/>
      <c r="E52" s="52">
        <v>5352698854</v>
      </c>
      <c r="F52" s="50"/>
      <c r="G52" s="52">
        <v>6447106016</v>
      </c>
      <c r="H52" s="50"/>
      <c r="I52" s="52">
        <v>-1094407161</v>
      </c>
      <c r="J52" s="50"/>
      <c r="K52" s="52">
        <v>1466666</v>
      </c>
      <c r="L52" s="50"/>
      <c r="M52" s="52">
        <v>5352698854</v>
      </c>
      <c r="N52" s="50"/>
      <c r="O52" s="52">
        <v>5341889731</v>
      </c>
      <c r="P52" s="50"/>
      <c r="Q52" s="53">
        <v>10809123</v>
      </c>
      <c r="R52" s="53"/>
    </row>
    <row r="53" spans="1:18" ht="21.75" customHeight="1" x14ac:dyDescent="0.2">
      <c r="A53" s="8" t="s">
        <v>32</v>
      </c>
      <c r="C53" s="52">
        <v>563000</v>
      </c>
      <c r="D53" s="50"/>
      <c r="E53" s="52">
        <v>4910516007</v>
      </c>
      <c r="F53" s="50"/>
      <c r="G53" s="52">
        <v>5502682898</v>
      </c>
      <c r="H53" s="50"/>
      <c r="I53" s="52">
        <v>-592166890</v>
      </c>
      <c r="J53" s="50"/>
      <c r="K53" s="52">
        <v>563000</v>
      </c>
      <c r="L53" s="50"/>
      <c r="M53" s="52">
        <v>4910516007</v>
      </c>
      <c r="N53" s="50"/>
      <c r="O53" s="52">
        <v>4951572946</v>
      </c>
      <c r="P53" s="50"/>
      <c r="Q53" s="53">
        <v>-41056938</v>
      </c>
      <c r="R53" s="53"/>
    </row>
    <row r="54" spans="1:18" ht="21.75" customHeight="1" x14ac:dyDescent="0.2">
      <c r="A54" s="8" t="s">
        <v>19</v>
      </c>
      <c r="C54" s="52">
        <v>1675000</v>
      </c>
      <c r="D54" s="50"/>
      <c r="E54" s="52">
        <v>7424387400</v>
      </c>
      <c r="F54" s="50"/>
      <c r="G54" s="52">
        <v>7394470460</v>
      </c>
      <c r="H54" s="50"/>
      <c r="I54" s="52">
        <v>29916940</v>
      </c>
      <c r="J54" s="50"/>
      <c r="K54" s="52">
        <v>1675000</v>
      </c>
      <c r="L54" s="50"/>
      <c r="M54" s="52">
        <v>7424387400</v>
      </c>
      <c r="N54" s="50"/>
      <c r="O54" s="52">
        <v>7056959384</v>
      </c>
      <c r="P54" s="50"/>
      <c r="Q54" s="53">
        <v>367428016</v>
      </c>
      <c r="R54" s="53"/>
    </row>
    <row r="55" spans="1:18" ht="21.75" customHeight="1" x14ac:dyDescent="0.2">
      <c r="A55" s="8" t="s">
        <v>94</v>
      </c>
      <c r="C55" s="52">
        <v>3600000</v>
      </c>
      <c r="D55" s="50"/>
      <c r="E55" s="52">
        <v>63045461160</v>
      </c>
      <c r="F55" s="50"/>
      <c r="G55" s="52">
        <v>73271088000</v>
      </c>
      <c r="H55" s="50"/>
      <c r="I55" s="52">
        <v>-10225626839</v>
      </c>
      <c r="J55" s="50"/>
      <c r="K55" s="52">
        <v>3600000</v>
      </c>
      <c r="L55" s="50"/>
      <c r="M55" s="52">
        <v>63045461160</v>
      </c>
      <c r="N55" s="50"/>
      <c r="O55" s="52">
        <v>69635982585</v>
      </c>
      <c r="P55" s="50"/>
      <c r="Q55" s="53">
        <v>-6590521424</v>
      </c>
      <c r="R55" s="53"/>
    </row>
    <row r="56" spans="1:18" ht="21.75" customHeight="1" x14ac:dyDescent="0.2">
      <c r="A56" s="8" t="s">
        <v>58</v>
      </c>
      <c r="C56" s="52">
        <v>750000</v>
      </c>
      <c r="D56" s="50"/>
      <c r="E56" s="52">
        <v>8238321675</v>
      </c>
      <c r="F56" s="50"/>
      <c r="G56" s="52">
        <v>8550886725</v>
      </c>
      <c r="H56" s="50"/>
      <c r="I56" s="52">
        <v>-312565050</v>
      </c>
      <c r="J56" s="50"/>
      <c r="K56" s="52">
        <v>750000</v>
      </c>
      <c r="L56" s="50"/>
      <c r="M56" s="52">
        <v>8238321675</v>
      </c>
      <c r="N56" s="50"/>
      <c r="O56" s="52">
        <v>6271538220</v>
      </c>
      <c r="P56" s="50"/>
      <c r="Q56" s="53">
        <v>1966783455</v>
      </c>
      <c r="R56" s="53"/>
    </row>
    <row r="57" spans="1:18" ht="21.75" customHeight="1" x14ac:dyDescent="0.2">
      <c r="A57" s="8" t="s">
        <v>97</v>
      </c>
      <c r="C57" s="52">
        <v>10000000</v>
      </c>
      <c r="D57" s="50"/>
      <c r="E57" s="52">
        <v>175279412000</v>
      </c>
      <c r="F57" s="50"/>
      <c r="G57" s="52">
        <v>144026960000</v>
      </c>
      <c r="H57" s="50"/>
      <c r="I57" s="52">
        <v>31252452000</v>
      </c>
      <c r="J57" s="50"/>
      <c r="K57" s="52">
        <v>10000000</v>
      </c>
      <c r="L57" s="50"/>
      <c r="M57" s="52">
        <v>175279412000</v>
      </c>
      <c r="N57" s="50"/>
      <c r="O57" s="52">
        <v>100120000000</v>
      </c>
      <c r="P57" s="50"/>
      <c r="Q57" s="53">
        <v>75159412000</v>
      </c>
      <c r="R57" s="53"/>
    </row>
    <row r="58" spans="1:18" ht="21.75" customHeight="1" x14ac:dyDescent="0.2">
      <c r="A58" s="8" t="s">
        <v>60</v>
      </c>
      <c r="C58" s="52">
        <v>258000</v>
      </c>
      <c r="D58" s="50"/>
      <c r="E58" s="52">
        <v>4211293107</v>
      </c>
      <c r="F58" s="50"/>
      <c r="G58" s="52">
        <v>4838506974</v>
      </c>
      <c r="H58" s="50"/>
      <c r="I58" s="52">
        <v>-627213867</v>
      </c>
      <c r="J58" s="50"/>
      <c r="K58" s="52">
        <v>258000</v>
      </c>
      <c r="L58" s="50"/>
      <c r="M58" s="52">
        <v>4211293107</v>
      </c>
      <c r="N58" s="50"/>
      <c r="O58" s="52">
        <v>4268255509</v>
      </c>
      <c r="P58" s="50"/>
      <c r="Q58" s="53">
        <v>-56962402</v>
      </c>
      <c r="R58" s="53"/>
    </row>
    <row r="59" spans="1:18" ht="21.75" customHeight="1" x14ac:dyDescent="0.2">
      <c r="A59" s="8" t="s">
        <v>117</v>
      </c>
      <c r="C59" s="52">
        <v>2650000</v>
      </c>
      <c r="D59" s="50"/>
      <c r="E59" s="52">
        <v>2648559062500</v>
      </c>
      <c r="F59" s="50"/>
      <c r="G59" s="52">
        <v>2648559062500</v>
      </c>
      <c r="H59" s="50"/>
      <c r="I59" s="52">
        <v>0</v>
      </c>
      <c r="J59" s="50"/>
      <c r="K59" s="52">
        <v>2650000</v>
      </c>
      <c r="L59" s="50"/>
      <c r="M59" s="52">
        <v>2648559062500</v>
      </c>
      <c r="N59" s="50"/>
      <c r="O59" s="52">
        <v>2635522406250</v>
      </c>
      <c r="P59" s="50"/>
      <c r="Q59" s="53">
        <v>13036656250</v>
      </c>
      <c r="R59" s="53"/>
    </row>
    <row r="60" spans="1:18" ht="21.75" customHeight="1" x14ac:dyDescent="0.2">
      <c r="A60" s="8" t="s">
        <v>120</v>
      </c>
      <c r="C60" s="52">
        <v>1980000</v>
      </c>
      <c r="D60" s="50"/>
      <c r="E60" s="52">
        <v>1978923375000</v>
      </c>
      <c r="F60" s="50"/>
      <c r="G60" s="52">
        <v>1978923375000</v>
      </c>
      <c r="H60" s="50"/>
      <c r="I60" s="52">
        <v>0</v>
      </c>
      <c r="J60" s="50"/>
      <c r="K60" s="52">
        <v>1980000</v>
      </c>
      <c r="L60" s="50"/>
      <c r="M60" s="52">
        <v>1978923375000</v>
      </c>
      <c r="N60" s="50"/>
      <c r="O60" s="52">
        <v>1980311375000</v>
      </c>
      <c r="P60" s="50"/>
      <c r="Q60" s="53">
        <v>-1387999999</v>
      </c>
      <c r="R60" s="53"/>
    </row>
    <row r="61" spans="1:18" ht="21.75" customHeight="1" x14ac:dyDescent="0.2">
      <c r="A61" s="8" t="s">
        <v>107</v>
      </c>
      <c r="C61" s="52">
        <v>5420000</v>
      </c>
      <c r="D61" s="50"/>
      <c r="E61" s="52">
        <v>5160810022853</v>
      </c>
      <c r="F61" s="50"/>
      <c r="G61" s="52">
        <v>5079955091641</v>
      </c>
      <c r="H61" s="50"/>
      <c r="I61" s="52">
        <v>80854931212</v>
      </c>
      <c r="J61" s="50"/>
      <c r="K61" s="52">
        <v>5420000</v>
      </c>
      <c r="L61" s="50"/>
      <c r="M61" s="52">
        <v>5160810022853</v>
      </c>
      <c r="N61" s="50"/>
      <c r="O61" s="52">
        <v>5371674926562</v>
      </c>
      <c r="P61" s="50"/>
      <c r="Q61" s="53">
        <v>-210864903708</v>
      </c>
      <c r="R61" s="53"/>
    </row>
    <row r="62" spans="1:18" ht="21.75" customHeight="1" x14ac:dyDescent="0.2">
      <c r="A62" s="8" t="s">
        <v>123</v>
      </c>
      <c r="C62" s="52">
        <v>480000</v>
      </c>
      <c r="D62" s="50"/>
      <c r="E62" s="52">
        <v>479739000000</v>
      </c>
      <c r="F62" s="50"/>
      <c r="G62" s="52">
        <v>479739000000</v>
      </c>
      <c r="H62" s="50"/>
      <c r="I62" s="52">
        <v>0</v>
      </c>
      <c r="J62" s="50"/>
      <c r="K62" s="52">
        <v>480000</v>
      </c>
      <c r="L62" s="50"/>
      <c r="M62" s="52">
        <v>479739000000</v>
      </c>
      <c r="N62" s="50"/>
      <c r="O62" s="52">
        <v>468194484366</v>
      </c>
      <c r="P62" s="50"/>
      <c r="Q62" s="53">
        <v>11544515634</v>
      </c>
      <c r="R62" s="53"/>
    </row>
    <row r="63" spans="1:18" ht="21.75" customHeight="1" x14ac:dyDescent="0.2">
      <c r="A63" s="8" t="s">
        <v>111</v>
      </c>
      <c r="C63" s="52">
        <v>534464</v>
      </c>
      <c r="D63" s="50"/>
      <c r="E63" s="52">
        <v>394754131662</v>
      </c>
      <c r="F63" s="50"/>
      <c r="G63" s="52">
        <v>398920684067</v>
      </c>
      <c r="H63" s="50"/>
      <c r="I63" s="52">
        <v>-4166552404</v>
      </c>
      <c r="J63" s="50"/>
      <c r="K63" s="52">
        <v>534464</v>
      </c>
      <c r="L63" s="50"/>
      <c r="M63" s="52">
        <v>394754131662</v>
      </c>
      <c r="N63" s="50"/>
      <c r="O63" s="52">
        <v>304926983213</v>
      </c>
      <c r="P63" s="50"/>
      <c r="Q63" s="53">
        <v>89827148449</v>
      </c>
      <c r="R63" s="53"/>
    </row>
    <row r="64" spans="1:18" ht="21.75" customHeight="1" x14ac:dyDescent="0.2">
      <c r="A64" s="8" t="s">
        <v>129</v>
      </c>
      <c r="C64" s="52">
        <v>800000</v>
      </c>
      <c r="D64" s="50"/>
      <c r="E64" s="52">
        <v>799565000000</v>
      </c>
      <c r="F64" s="50"/>
      <c r="G64" s="52">
        <v>799565000000</v>
      </c>
      <c r="H64" s="50"/>
      <c r="I64" s="52">
        <v>0</v>
      </c>
      <c r="J64" s="50"/>
      <c r="K64" s="52">
        <v>800000</v>
      </c>
      <c r="L64" s="50"/>
      <c r="M64" s="52">
        <v>799565000000</v>
      </c>
      <c r="N64" s="50"/>
      <c r="O64" s="52">
        <v>800020000000</v>
      </c>
      <c r="P64" s="50"/>
      <c r="Q64" s="53">
        <v>-454999999</v>
      </c>
      <c r="R64" s="53"/>
    </row>
    <row r="65" spans="1:18" ht="21.75" customHeight="1" x14ac:dyDescent="0.2">
      <c r="A65" s="8" t="s">
        <v>135</v>
      </c>
      <c r="C65" s="52">
        <v>215000</v>
      </c>
      <c r="D65" s="50"/>
      <c r="E65" s="52">
        <v>206717536187</v>
      </c>
      <c r="F65" s="50"/>
      <c r="G65" s="52">
        <v>206107268201</v>
      </c>
      <c r="H65" s="50"/>
      <c r="I65" s="52">
        <v>610267986</v>
      </c>
      <c r="J65" s="50"/>
      <c r="K65" s="52">
        <v>215000</v>
      </c>
      <c r="L65" s="50"/>
      <c r="M65" s="52">
        <v>206717536187</v>
      </c>
      <c r="N65" s="50"/>
      <c r="O65" s="52">
        <v>199061420083</v>
      </c>
      <c r="P65" s="50"/>
      <c r="Q65" s="53">
        <v>7656116104</v>
      </c>
      <c r="R65" s="53"/>
    </row>
    <row r="66" spans="1:18" ht="21.75" customHeight="1" x14ac:dyDescent="0.2">
      <c r="A66" s="8" t="s">
        <v>138</v>
      </c>
      <c r="C66" s="52">
        <v>560000</v>
      </c>
      <c r="D66" s="50"/>
      <c r="E66" s="52">
        <v>537699466850</v>
      </c>
      <c r="F66" s="50"/>
      <c r="G66" s="52">
        <v>508438586110</v>
      </c>
      <c r="H66" s="50"/>
      <c r="I66" s="52">
        <v>29260880740</v>
      </c>
      <c r="J66" s="50"/>
      <c r="K66" s="52">
        <v>560000</v>
      </c>
      <c r="L66" s="50"/>
      <c r="M66" s="52">
        <v>537699466850</v>
      </c>
      <c r="N66" s="50"/>
      <c r="O66" s="52">
        <v>497346436432</v>
      </c>
      <c r="P66" s="50"/>
      <c r="Q66" s="53">
        <v>40353030418</v>
      </c>
      <c r="R66" s="53"/>
    </row>
    <row r="67" spans="1:18" ht="21.75" customHeight="1" x14ac:dyDescent="0.2">
      <c r="A67" s="8" t="s">
        <v>126</v>
      </c>
      <c r="C67" s="52">
        <v>1000000</v>
      </c>
      <c r="D67" s="50"/>
      <c r="E67" s="52">
        <v>999456250000</v>
      </c>
      <c r="F67" s="50"/>
      <c r="G67" s="52">
        <v>999456250000</v>
      </c>
      <c r="H67" s="50"/>
      <c r="I67" s="52">
        <v>0</v>
      </c>
      <c r="J67" s="50"/>
      <c r="K67" s="52">
        <v>1000000</v>
      </c>
      <c r="L67" s="50"/>
      <c r="M67" s="52">
        <v>999456250000</v>
      </c>
      <c r="N67" s="50"/>
      <c r="O67" s="52">
        <v>1000020000000</v>
      </c>
      <c r="P67" s="50"/>
      <c r="Q67" s="53">
        <v>-563749999</v>
      </c>
      <c r="R67" s="53"/>
    </row>
    <row r="68" spans="1:18" ht="21.75" customHeight="1" x14ac:dyDescent="0.2">
      <c r="A68" s="8" t="s">
        <v>132</v>
      </c>
      <c r="C68" s="52">
        <v>355000</v>
      </c>
      <c r="D68" s="50"/>
      <c r="E68" s="52">
        <v>339883787644</v>
      </c>
      <c r="F68" s="50"/>
      <c r="G68" s="52">
        <v>337066620312</v>
      </c>
      <c r="H68" s="50"/>
      <c r="I68" s="52">
        <v>2817167332</v>
      </c>
      <c r="J68" s="50"/>
      <c r="K68" s="52">
        <v>355000</v>
      </c>
      <c r="L68" s="50"/>
      <c r="M68" s="52">
        <v>339883787644</v>
      </c>
      <c r="N68" s="50"/>
      <c r="O68" s="52">
        <v>329530559443</v>
      </c>
      <c r="P68" s="50"/>
      <c r="Q68" s="53">
        <v>10353228201</v>
      </c>
      <c r="R68" s="53"/>
    </row>
    <row r="69" spans="1:18" ht="21.75" customHeight="1" x14ac:dyDescent="0.2">
      <c r="A69" s="8" t="s">
        <v>141</v>
      </c>
      <c r="C69" s="52">
        <v>209000</v>
      </c>
      <c r="D69" s="50"/>
      <c r="E69" s="52">
        <v>173936117781</v>
      </c>
      <c r="F69" s="50"/>
      <c r="G69" s="52">
        <v>172997382496</v>
      </c>
      <c r="H69" s="50"/>
      <c r="I69" s="52">
        <v>938735285</v>
      </c>
      <c r="J69" s="50"/>
      <c r="K69" s="52">
        <v>209000</v>
      </c>
      <c r="L69" s="50"/>
      <c r="M69" s="52">
        <v>173936117781</v>
      </c>
      <c r="N69" s="50"/>
      <c r="O69" s="52">
        <v>192041333500</v>
      </c>
      <c r="P69" s="50"/>
      <c r="Q69" s="53">
        <v>-18105215718</v>
      </c>
      <c r="R69" s="53"/>
    </row>
    <row r="70" spans="1:18" ht="21.75" customHeight="1" x14ac:dyDescent="0.2">
      <c r="A70" s="8" t="s">
        <v>144</v>
      </c>
      <c r="C70" s="52">
        <v>1079237</v>
      </c>
      <c r="D70" s="50"/>
      <c r="E70" s="52">
        <v>874155352022</v>
      </c>
      <c r="F70" s="50"/>
      <c r="G70" s="52">
        <v>870582862676</v>
      </c>
      <c r="H70" s="50"/>
      <c r="I70" s="52">
        <v>3572489346</v>
      </c>
      <c r="J70" s="50"/>
      <c r="K70" s="52">
        <v>1079237</v>
      </c>
      <c r="L70" s="50"/>
      <c r="M70" s="52">
        <v>874155352022</v>
      </c>
      <c r="N70" s="50"/>
      <c r="O70" s="52">
        <v>995768810420</v>
      </c>
      <c r="P70" s="50"/>
      <c r="Q70" s="53">
        <v>-121613458397</v>
      </c>
      <c r="R70" s="53"/>
    </row>
    <row r="71" spans="1:18" ht="21.75" customHeight="1" x14ac:dyDescent="0.2">
      <c r="A71" s="8" t="s">
        <v>147</v>
      </c>
      <c r="C71" s="52">
        <v>2682862</v>
      </c>
      <c r="D71" s="50"/>
      <c r="E71" s="52">
        <v>2169056759937</v>
      </c>
      <c r="F71" s="50"/>
      <c r="G71" s="52">
        <v>2160114280286</v>
      </c>
      <c r="H71" s="50"/>
      <c r="I71" s="52">
        <v>8942479651</v>
      </c>
      <c r="J71" s="50"/>
      <c r="K71" s="52">
        <v>2682862</v>
      </c>
      <c r="L71" s="50"/>
      <c r="M71" s="52">
        <v>2169056759937</v>
      </c>
      <c r="N71" s="50"/>
      <c r="O71" s="52">
        <v>2291873749292</v>
      </c>
      <c r="P71" s="50"/>
      <c r="Q71" s="53">
        <v>-122816989354</v>
      </c>
      <c r="R71" s="53"/>
    </row>
    <row r="72" spans="1:18" ht="21.75" customHeight="1" x14ac:dyDescent="0.2">
      <c r="A72" s="8" t="s">
        <v>150</v>
      </c>
      <c r="C72" s="52">
        <v>1400000</v>
      </c>
      <c r="D72" s="50"/>
      <c r="E72" s="52">
        <v>1198477373388</v>
      </c>
      <c r="F72" s="50"/>
      <c r="G72" s="52">
        <v>1192021285796</v>
      </c>
      <c r="H72" s="50"/>
      <c r="I72" s="52">
        <v>6456087592</v>
      </c>
      <c r="J72" s="50"/>
      <c r="K72" s="52">
        <v>1400000</v>
      </c>
      <c r="L72" s="50"/>
      <c r="M72" s="52">
        <v>1198477373388</v>
      </c>
      <c r="N72" s="50"/>
      <c r="O72" s="52">
        <v>1331708000000</v>
      </c>
      <c r="P72" s="50"/>
      <c r="Q72" s="53">
        <v>-133230626611</v>
      </c>
      <c r="R72" s="53"/>
    </row>
    <row r="73" spans="1:18" ht="21.75" customHeight="1" x14ac:dyDescent="0.2">
      <c r="A73" s="8" t="s">
        <v>153</v>
      </c>
      <c r="C73" s="52">
        <v>2706888</v>
      </c>
      <c r="D73" s="50"/>
      <c r="E73" s="52">
        <v>2269432909524</v>
      </c>
      <c r="F73" s="50"/>
      <c r="G73" s="52">
        <v>2260670066680</v>
      </c>
      <c r="H73" s="50"/>
      <c r="I73" s="52">
        <v>8762842844</v>
      </c>
      <c r="J73" s="50"/>
      <c r="K73" s="52">
        <v>2706888</v>
      </c>
      <c r="L73" s="50"/>
      <c r="M73" s="52">
        <v>2269432909524</v>
      </c>
      <c r="N73" s="50"/>
      <c r="O73" s="52">
        <v>2500000550160</v>
      </c>
      <c r="P73" s="50"/>
      <c r="Q73" s="53">
        <v>-230567640635</v>
      </c>
      <c r="R73" s="53"/>
    </row>
    <row r="74" spans="1:18" ht="21.75" customHeight="1" x14ac:dyDescent="0.2">
      <c r="A74" s="8" t="s">
        <v>114</v>
      </c>
      <c r="C74" s="52">
        <v>2000000</v>
      </c>
      <c r="D74" s="50"/>
      <c r="E74" s="52">
        <v>1998912500000</v>
      </c>
      <c r="F74" s="50"/>
      <c r="G74" s="52">
        <v>1998912500000</v>
      </c>
      <c r="H74" s="50"/>
      <c r="I74" s="52">
        <v>0</v>
      </c>
      <c r="J74" s="50"/>
      <c r="K74" s="52">
        <v>2000000</v>
      </c>
      <c r="L74" s="50"/>
      <c r="M74" s="52">
        <v>1998912500000</v>
      </c>
      <c r="N74" s="50"/>
      <c r="O74" s="52">
        <v>2000000000000</v>
      </c>
      <c r="P74" s="50"/>
      <c r="Q74" s="53">
        <v>-1087499999</v>
      </c>
      <c r="R74" s="53"/>
    </row>
    <row r="75" spans="1:18" ht="21.75" customHeight="1" x14ac:dyDescent="0.2">
      <c r="A75" s="8" t="s">
        <v>156</v>
      </c>
      <c r="C75" s="52">
        <v>2137500</v>
      </c>
      <c r="D75" s="50"/>
      <c r="E75" s="52">
        <v>1698922583261</v>
      </c>
      <c r="F75" s="50"/>
      <c r="G75" s="52">
        <v>2000272500000</v>
      </c>
      <c r="H75" s="50"/>
      <c r="I75" s="52">
        <v>-301349916738</v>
      </c>
      <c r="J75" s="50"/>
      <c r="K75" s="52">
        <v>2137500</v>
      </c>
      <c r="L75" s="50"/>
      <c r="M75" s="52">
        <v>1698922583261</v>
      </c>
      <c r="N75" s="50"/>
      <c r="O75" s="52">
        <v>2000272500000</v>
      </c>
      <c r="P75" s="50"/>
      <c r="Q75" s="53">
        <v>-301349916738</v>
      </c>
      <c r="R75" s="53"/>
    </row>
    <row r="76" spans="1:18" ht="21.75" customHeight="1" x14ac:dyDescent="0.2">
      <c r="A76" s="11" t="s">
        <v>283</v>
      </c>
      <c r="C76" s="56">
        <v>282167044</v>
      </c>
      <c r="D76" s="50"/>
      <c r="E76" s="56">
        <v>281953302</v>
      </c>
      <c r="F76" s="50"/>
      <c r="G76" s="56">
        <v>281953302</v>
      </c>
      <c r="H76" s="50"/>
      <c r="I76" s="56">
        <v>0</v>
      </c>
      <c r="J76" s="50"/>
      <c r="K76" s="56">
        <v>282167044</v>
      </c>
      <c r="L76" s="50"/>
      <c r="M76" s="56">
        <v>281953302</v>
      </c>
      <c r="N76" s="50"/>
      <c r="O76" s="56">
        <v>281953302</v>
      </c>
      <c r="P76" s="50"/>
      <c r="Q76" s="57">
        <v>0</v>
      </c>
      <c r="R76" s="57"/>
    </row>
    <row r="77" spans="1:18" ht="21.75" customHeight="1" x14ac:dyDescent="0.2">
      <c r="A77" s="15" t="s">
        <v>65</v>
      </c>
      <c r="C77" s="54">
        <v>803204789</v>
      </c>
      <c r="D77" s="50"/>
      <c r="E77" s="54">
        <v>25767586035664</v>
      </c>
      <c r="F77" s="50"/>
      <c r="G77" s="54">
        <v>25988019117554</v>
      </c>
      <c r="H77" s="50"/>
      <c r="I77" s="54">
        <v>-220433081873</v>
      </c>
      <c r="J77" s="50"/>
      <c r="K77" s="54">
        <v>803204789</v>
      </c>
      <c r="L77" s="50"/>
      <c r="M77" s="54">
        <v>25767586035664</v>
      </c>
      <c r="N77" s="50"/>
      <c r="O77" s="54">
        <v>26534208847746</v>
      </c>
      <c r="P77" s="50"/>
      <c r="Q77" s="58">
        <v>-766622812041</v>
      </c>
      <c r="R77" s="58"/>
    </row>
    <row r="80" spans="1:18" x14ac:dyDescent="0.2">
      <c r="Q80" s="50">
        <f>'درآمد سرمایه گذاری در سهام'!Q62</f>
        <v>1229374390</v>
      </c>
    </row>
    <row r="81" spans="17:17" x14ac:dyDescent="0.2">
      <c r="Q81" s="20">
        <f>'درآمد سرمایه گذاری در صندوق'!Q15</f>
        <v>201420119670</v>
      </c>
    </row>
    <row r="82" spans="17:17" x14ac:dyDescent="0.2">
      <c r="Q82" s="20">
        <f>'درآمد سرمایه گذاری در اوراق به'!N29</f>
        <v>-969272306101</v>
      </c>
    </row>
  </sheetData>
  <mergeCells count="7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</mergeCells>
  <pageMargins left="0.39" right="0.39" top="0.39" bottom="0.39" header="0" footer="0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spans="1:49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</row>
    <row r="4" spans="1:49" ht="14.45" customHeight="1" x14ac:dyDescent="0.2"/>
    <row r="5" spans="1:49" ht="14.45" customHeight="1" x14ac:dyDescent="0.2">
      <c r="A5" s="42" t="s">
        <v>66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</row>
    <row r="6" spans="1:49" ht="14.45" customHeight="1" x14ac:dyDescent="0.2">
      <c r="I6" s="39" t="s">
        <v>7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C6" s="39" t="s">
        <v>9</v>
      </c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9" t="s">
        <v>67</v>
      </c>
      <c r="B8" s="39"/>
      <c r="C8" s="39"/>
      <c r="D8" s="39"/>
      <c r="E8" s="39"/>
      <c r="F8" s="39"/>
      <c r="G8" s="39"/>
      <c r="I8" s="39" t="s">
        <v>68</v>
      </c>
      <c r="J8" s="39"/>
      <c r="K8" s="39"/>
      <c r="M8" s="39" t="s">
        <v>69</v>
      </c>
      <c r="N8" s="39"/>
      <c r="O8" s="39"/>
      <c r="Q8" s="39" t="s">
        <v>70</v>
      </c>
      <c r="R8" s="39"/>
      <c r="S8" s="39"/>
      <c r="T8" s="39"/>
      <c r="U8" s="39"/>
      <c r="W8" s="39" t="s">
        <v>71</v>
      </c>
      <c r="X8" s="39"/>
      <c r="Y8" s="39"/>
      <c r="Z8" s="39"/>
      <c r="AA8" s="39"/>
      <c r="AC8" s="39" t="s">
        <v>68</v>
      </c>
      <c r="AD8" s="39"/>
      <c r="AE8" s="39"/>
      <c r="AF8" s="39"/>
      <c r="AG8" s="39"/>
      <c r="AI8" s="39" t="s">
        <v>69</v>
      </c>
      <c r="AJ8" s="39"/>
      <c r="AK8" s="39"/>
      <c r="AM8" s="39" t="s">
        <v>70</v>
      </c>
      <c r="AN8" s="39"/>
      <c r="AO8" s="39"/>
      <c r="AQ8" s="39" t="s">
        <v>71</v>
      </c>
      <c r="AR8" s="39"/>
      <c r="AS8" s="39"/>
    </row>
    <row r="9" spans="1:49" ht="21.75" customHeight="1" x14ac:dyDescent="0.2">
      <c r="A9" s="40" t="s">
        <v>72</v>
      </c>
      <c r="B9" s="40"/>
      <c r="C9" s="40"/>
      <c r="D9" s="40"/>
      <c r="E9" s="40"/>
      <c r="F9" s="40"/>
      <c r="G9" s="40"/>
      <c r="I9" s="41">
        <v>282167044</v>
      </c>
      <c r="J9" s="41"/>
      <c r="K9" s="41"/>
      <c r="M9" s="41">
        <v>2496</v>
      </c>
      <c r="N9" s="41"/>
      <c r="O9" s="41"/>
      <c r="Q9" s="40" t="s">
        <v>73</v>
      </c>
      <c r="R9" s="40"/>
      <c r="S9" s="40"/>
      <c r="T9" s="40"/>
      <c r="U9" s="40"/>
      <c r="W9" s="43">
        <v>0.25741354699968699</v>
      </c>
      <c r="X9" s="43"/>
      <c r="Y9" s="43"/>
      <c r="Z9" s="43"/>
      <c r="AA9" s="43"/>
      <c r="AC9" s="41">
        <v>282167044</v>
      </c>
      <c r="AD9" s="41"/>
      <c r="AE9" s="41"/>
      <c r="AF9" s="41"/>
      <c r="AG9" s="41"/>
      <c r="AI9" s="41">
        <v>2496</v>
      </c>
      <c r="AJ9" s="41"/>
      <c r="AK9" s="41"/>
      <c r="AM9" s="40" t="s">
        <v>73</v>
      </c>
      <c r="AN9" s="40"/>
      <c r="AO9" s="40"/>
      <c r="AQ9" s="43">
        <v>0.25741354699968699</v>
      </c>
      <c r="AR9" s="43"/>
      <c r="AS9" s="43"/>
    </row>
    <row r="10" spans="1:49" ht="14.45" customHeight="1" x14ac:dyDescent="0.2">
      <c r="A10" s="42" t="s">
        <v>74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</row>
    <row r="11" spans="1:49" ht="14.45" customHeight="1" x14ac:dyDescent="0.2">
      <c r="C11" s="39" t="s">
        <v>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Y11" s="39" t="s">
        <v>9</v>
      </c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</row>
    <row r="12" spans="1:49" ht="14.45" customHeight="1" x14ac:dyDescent="0.2">
      <c r="A12" s="2" t="s">
        <v>67</v>
      </c>
      <c r="C12" s="4" t="s">
        <v>75</v>
      </c>
      <c r="D12" s="3"/>
      <c r="E12" s="4" t="s">
        <v>76</v>
      </c>
      <c r="F12" s="3"/>
      <c r="G12" s="38" t="s">
        <v>77</v>
      </c>
      <c r="H12" s="38"/>
      <c r="I12" s="38"/>
      <c r="J12" s="3"/>
      <c r="K12" s="38" t="s">
        <v>78</v>
      </c>
      <c r="L12" s="38"/>
      <c r="M12" s="38"/>
      <c r="N12" s="3"/>
      <c r="O12" s="38" t="s">
        <v>69</v>
      </c>
      <c r="P12" s="38"/>
      <c r="Q12" s="38"/>
      <c r="R12" s="3"/>
      <c r="S12" s="38" t="s">
        <v>70</v>
      </c>
      <c r="T12" s="38"/>
      <c r="U12" s="38"/>
      <c r="V12" s="38"/>
      <c r="W12" s="38"/>
      <c r="Y12" s="38" t="s">
        <v>75</v>
      </c>
      <c r="Z12" s="38"/>
      <c r="AA12" s="38"/>
      <c r="AB12" s="38"/>
      <c r="AC12" s="38"/>
      <c r="AD12" s="3"/>
      <c r="AE12" s="38" t="s">
        <v>76</v>
      </c>
      <c r="AF12" s="38"/>
      <c r="AG12" s="38"/>
      <c r="AH12" s="38"/>
      <c r="AI12" s="38"/>
      <c r="AJ12" s="3"/>
      <c r="AK12" s="38" t="s">
        <v>77</v>
      </c>
      <c r="AL12" s="38"/>
      <c r="AM12" s="38"/>
      <c r="AN12" s="3"/>
      <c r="AO12" s="38" t="s">
        <v>78</v>
      </c>
      <c r="AP12" s="38"/>
      <c r="AQ12" s="38"/>
      <c r="AR12" s="3"/>
      <c r="AS12" s="38" t="s">
        <v>69</v>
      </c>
      <c r="AT12" s="38"/>
      <c r="AU12" s="3"/>
      <c r="AV12" s="4" t="s">
        <v>70</v>
      </c>
    </row>
    <row r="13" spans="1:49" ht="21.75" customHeight="1" x14ac:dyDescent="0.2">
      <c r="A13" s="5" t="s">
        <v>79</v>
      </c>
      <c r="C13" s="5" t="s">
        <v>80</v>
      </c>
      <c r="E13" s="5" t="s">
        <v>81</v>
      </c>
      <c r="G13" s="40" t="s">
        <v>82</v>
      </c>
      <c r="H13" s="40"/>
      <c r="I13" s="40"/>
      <c r="K13" s="41">
        <v>282167044</v>
      </c>
      <c r="L13" s="41"/>
      <c r="M13" s="41"/>
      <c r="O13" s="41">
        <v>2552</v>
      </c>
      <c r="P13" s="41"/>
      <c r="Q13" s="41"/>
      <c r="S13" s="40" t="s">
        <v>83</v>
      </c>
      <c r="T13" s="40"/>
      <c r="U13" s="40"/>
      <c r="V13" s="40"/>
      <c r="W13" s="40"/>
      <c r="Y13" s="40" t="s">
        <v>80</v>
      </c>
      <c r="Z13" s="40"/>
      <c r="AA13" s="40"/>
      <c r="AB13" s="40"/>
      <c r="AC13" s="40"/>
      <c r="AE13" s="40" t="s">
        <v>81</v>
      </c>
      <c r="AF13" s="40"/>
      <c r="AG13" s="40"/>
      <c r="AH13" s="40"/>
      <c r="AI13" s="40"/>
      <c r="AK13" s="40" t="s">
        <v>82</v>
      </c>
      <c r="AL13" s="40"/>
      <c r="AM13" s="40"/>
      <c r="AO13" s="41">
        <v>282167044</v>
      </c>
      <c r="AP13" s="41"/>
      <c r="AQ13" s="41"/>
      <c r="AS13" s="41">
        <v>2552</v>
      </c>
      <c r="AT13" s="41"/>
      <c r="AV13" s="5" t="s">
        <v>83</v>
      </c>
    </row>
    <row r="14" spans="1:49" ht="14.45" customHeight="1" x14ac:dyDescent="0.2">
      <c r="A14" s="42" t="s">
        <v>84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</row>
    <row r="15" spans="1:49" ht="14.45" customHeight="1" x14ac:dyDescent="0.2">
      <c r="C15" s="39" t="s">
        <v>7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O15" s="39" t="s">
        <v>9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49" ht="14.45" customHeight="1" x14ac:dyDescent="0.2">
      <c r="A16" s="2" t="s">
        <v>67</v>
      </c>
      <c r="C16" s="4" t="s">
        <v>76</v>
      </c>
      <c r="D16" s="3"/>
      <c r="E16" s="4" t="s">
        <v>78</v>
      </c>
      <c r="F16" s="3"/>
      <c r="G16" s="38" t="s">
        <v>69</v>
      </c>
      <c r="H16" s="38"/>
      <c r="I16" s="38"/>
      <c r="J16" s="3"/>
      <c r="K16" s="38" t="s">
        <v>70</v>
      </c>
      <c r="L16" s="38"/>
      <c r="M16" s="38"/>
      <c r="O16" s="38" t="s">
        <v>76</v>
      </c>
      <c r="P16" s="38"/>
      <c r="Q16" s="38"/>
      <c r="R16" s="38"/>
      <c r="S16" s="38"/>
      <c r="T16" s="3"/>
      <c r="U16" s="38" t="s">
        <v>78</v>
      </c>
      <c r="V16" s="38"/>
      <c r="W16" s="38"/>
      <c r="X16" s="38"/>
      <c r="Y16" s="38"/>
      <c r="Z16" s="3"/>
      <c r="AA16" s="38" t="s">
        <v>69</v>
      </c>
      <c r="AB16" s="38"/>
      <c r="AC16" s="38"/>
      <c r="AD16" s="38"/>
      <c r="AE16" s="38"/>
      <c r="AF16" s="3"/>
      <c r="AG16" s="38" t="s">
        <v>70</v>
      </c>
      <c r="AH16" s="38"/>
      <c r="AI16" s="38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</sheetData>
  <mergeCells count="54"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0"/>
  <sheetViews>
    <sheetView rightToLeft="1" view="pageBreakPreview" zoomScale="115" zoomScaleNormal="100" zoomScaleSheetLayoutView="115" workbookViewId="0">
      <selection activeCell="W18" sqref="W18:W2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t="14.45" customHeight="1" x14ac:dyDescent="0.2"/>
    <row r="5" spans="1:27" ht="14.45" customHeight="1" x14ac:dyDescent="0.2">
      <c r="A5" s="1" t="s">
        <v>85</v>
      </c>
      <c r="B5" s="42" t="s">
        <v>86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14.45" customHeight="1" x14ac:dyDescent="0.2">
      <c r="E6" s="39" t="s">
        <v>7</v>
      </c>
      <c r="F6" s="39"/>
      <c r="G6" s="39"/>
      <c r="H6" s="39"/>
      <c r="I6" s="39"/>
      <c r="K6" s="39" t="s">
        <v>8</v>
      </c>
      <c r="L6" s="39"/>
      <c r="M6" s="39"/>
      <c r="N6" s="39"/>
      <c r="O6" s="39"/>
      <c r="P6" s="39"/>
      <c r="Q6" s="39"/>
      <c r="S6" s="39" t="s">
        <v>9</v>
      </c>
      <c r="T6" s="39"/>
      <c r="U6" s="39"/>
      <c r="V6" s="39"/>
      <c r="W6" s="39"/>
      <c r="X6" s="39"/>
      <c r="Y6" s="39"/>
      <c r="Z6" s="39"/>
      <c r="AA6" s="39"/>
    </row>
    <row r="7" spans="1:27" ht="14.45" customHeight="1" x14ac:dyDescent="0.2">
      <c r="E7" s="3"/>
      <c r="F7" s="3"/>
      <c r="G7" s="3"/>
      <c r="H7" s="3"/>
      <c r="I7" s="3"/>
      <c r="K7" s="38" t="s">
        <v>87</v>
      </c>
      <c r="L7" s="38"/>
      <c r="M7" s="38"/>
      <c r="N7" s="3"/>
      <c r="O7" s="38" t="s">
        <v>88</v>
      </c>
      <c r="P7" s="38"/>
      <c r="Q7" s="3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9" t="s">
        <v>89</v>
      </c>
      <c r="B8" s="39"/>
      <c r="D8" s="39" t="s">
        <v>90</v>
      </c>
      <c r="E8" s="3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91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0" t="s">
        <v>92</v>
      </c>
      <c r="B9" s="40"/>
      <c r="D9" s="41">
        <v>322000</v>
      </c>
      <c r="E9" s="41"/>
      <c r="G9" s="6">
        <v>119056602000</v>
      </c>
      <c r="I9" s="6">
        <v>145154360000</v>
      </c>
      <c r="K9" s="6">
        <v>12558000</v>
      </c>
      <c r="M9" s="6">
        <v>1255.8</v>
      </c>
      <c r="O9" s="6">
        <v>0</v>
      </c>
      <c r="Q9" s="6">
        <v>0</v>
      </c>
      <c r="S9" s="6">
        <v>12880000</v>
      </c>
      <c r="U9" s="6">
        <v>9985</v>
      </c>
      <c r="W9" s="6">
        <v>119056603255</v>
      </c>
      <c r="Y9" s="6">
        <v>128606780000</v>
      </c>
      <c r="AA9" s="7">
        <v>0.36</v>
      </c>
    </row>
    <row r="10" spans="1:27" ht="21.75" customHeight="1" x14ac:dyDescent="0.2">
      <c r="A10" s="34" t="s">
        <v>93</v>
      </c>
      <c r="B10" s="34"/>
      <c r="D10" s="35">
        <v>115000</v>
      </c>
      <c r="E10" s="35"/>
      <c r="G10" s="9">
        <v>29612310475</v>
      </c>
      <c r="I10" s="9">
        <v>43536385475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278040</v>
      </c>
      <c r="W10" s="9">
        <v>29612310475</v>
      </c>
      <c r="Y10" s="9">
        <v>31901058420</v>
      </c>
      <c r="AA10" s="10">
        <v>0.09</v>
      </c>
    </row>
    <row r="11" spans="1:27" ht="21.75" customHeight="1" x14ac:dyDescent="0.2">
      <c r="A11" s="34" t="s">
        <v>94</v>
      </c>
      <c r="B11" s="34"/>
      <c r="D11" s="35">
        <v>3600000</v>
      </c>
      <c r="E11" s="35"/>
      <c r="G11" s="9">
        <v>69635982585</v>
      </c>
      <c r="I11" s="9">
        <v>73271088000</v>
      </c>
      <c r="K11" s="9">
        <v>0</v>
      </c>
      <c r="M11" s="9">
        <v>0</v>
      </c>
      <c r="O11" s="9">
        <v>0</v>
      </c>
      <c r="Q11" s="9">
        <v>0</v>
      </c>
      <c r="S11" s="9">
        <v>3600000</v>
      </c>
      <c r="U11" s="9">
        <v>17553</v>
      </c>
      <c r="W11" s="9">
        <v>69635982585</v>
      </c>
      <c r="Y11" s="9">
        <v>63045461160</v>
      </c>
      <c r="AA11" s="10">
        <v>0.18</v>
      </c>
    </row>
    <row r="12" spans="1:27" ht="21.75" customHeight="1" x14ac:dyDescent="0.2">
      <c r="A12" s="34" t="s">
        <v>95</v>
      </c>
      <c r="B12" s="34"/>
      <c r="D12" s="35">
        <v>1079850</v>
      </c>
      <c r="E12" s="35"/>
      <c r="G12" s="9">
        <v>71951409371</v>
      </c>
      <c r="I12" s="9">
        <v>121446279222.17999</v>
      </c>
      <c r="K12" s="9">
        <v>0</v>
      </c>
      <c r="M12" s="9">
        <v>0</v>
      </c>
      <c r="O12" s="9">
        <v>0</v>
      </c>
      <c r="Q12" s="9">
        <v>0</v>
      </c>
      <c r="S12" s="9">
        <v>1079850</v>
      </c>
      <c r="U12" s="9">
        <v>138785</v>
      </c>
      <c r="W12" s="9">
        <v>71951409371</v>
      </c>
      <c r="Y12" s="9">
        <v>149687141871.29999</v>
      </c>
      <c r="AA12" s="10">
        <v>0.42</v>
      </c>
    </row>
    <row r="13" spans="1:27" ht="21.75" customHeight="1" x14ac:dyDescent="0.2">
      <c r="A13" s="34" t="s">
        <v>96</v>
      </c>
      <c r="B13" s="34"/>
      <c r="D13" s="35">
        <v>1145000</v>
      </c>
      <c r="E13" s="35"/>
      <c r="G13" s="9">
        <v>29805724000</v>
      </c>
      <c r="I13" s="9">
        <v>59290146344</v>
      </c>
      <c r="K13" s="9">
        <v>0</v>
      </c>
      <c r="M13" s="9">
        <v>0</v>
      </c>
      <c r="O13" s="9">
        <v>0</v>
      </c>
      <c r="Q13" s="9">
        <v>0</v>
      </c>
      <c r="S13" s="9">
        <v>1145000</v>
      </c>
      <c r="U13" s="9">
        <v>63904</v>
      </c>
      <c r="W13" s="9">
        <v>29805724000</v>
      </c>
      <c r="Y13" s="9">
        <v>73082275904</v>
      </c>
      <c r="AA13" s="10">
        <v>0.2</v>
      </c>
    </row>
    <row r="14" spans="1:27" ht="21.75" customHeight="1" x14ac:dyDescent="0.2">
      <c r="A14" s="36" t="s">
        <v>97</v>
      </c>
      <c r="B14" s="36"/>
      <c r="D14" s="44">
        <v>10000000</v>
      </c>
      <c r="E14" s="44"/>
      <c r="G14" s="13">
        <v>100120000000</v>
      </c>
      <c r="I14" s="13">
        <v>144026960000</v>
      </c>
      <c r="K14" s="13">
        <v>0</v>
      </c>
      <c r="M14" s="13">
        <v>0</v>
      </c>
      <c r="O14" s="13">
        <v>0</v>
      </c>
      <c r="Q14" s="13">
        <v>0</v>
      </c>
      <c r="S14" s="13">
        <v>10000000</v>
      </c>
      <c r="U14" s="13">
        <v>17549</v>
      </c>
      <c r="W14" s="13">
        <v>100120000000</v>
      </c>
      <c r="Y14" s="13">
        <v>175279412000</v>
      </c>
      <c r="AA14" s="14">
        <v>0.49</v>
      </c>
    </row>
    <row r="15" spans="1:27" ht="21.75" customHeight="1" x14ac:dyDescent="0.2">
      <c r="A15" s="37" t="s">
        <v>65</v>
      </c>
      <c r="B15" s="37"/>
      <c r="D15" s="45">
        <v>16261850</v>
      </c>
      <c r="E15" s="45"/>
      <c r="G15" s="16">
        <v>420182028431</v>
      </c>
      <c r="I15" s="16">
        <v>586725219041.18005</v>
      </c>
      <c r="K15" s="16">
        <v>12558000</v>
      </c>
      <c r="M15" s="16">
        <v>1255.8</v>
      </c>
      <c r="O15" s="16">
        <v>0</v>
      </c>
      <c r="Q15" s="16">
        <v>0</v>
      </c>
      <c r="S15" s="16">
        <v>28819850</v>
      </c>
      <c r="U15" s="16"/>
      <c r="W15" s="16">
        <v>420182029686</v>
      </c>
      <c r="Y15" s="16">
        <v>621602129355.30005</v>
      </c>
      <c r="AA15" s="17">
        <v>1.74</v>
      </c>
    </row>
    <row r="18" spans="23:23" x14ac:dyDescent="0.2">
      <c r="W18" s="20"/>
    </row>
    <row r="19" spans="23:23" x14ac:dyDescent="0.2">
      <c r="W19" s="20"/>
    </row>
    <row r="20" spans="23:23" x14ac:dyDescent="0.2">
      <c r="W20" s="20"/>
    </row>
  </sheetData>
  <mergeCells count="2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</mergeCells>
  <pageMargins left="0.39" right="0.39" top="0.39" bottom="0.39" header="0" footer="0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6"/>
  <sheetViews>
    <sheetView rightToLeft="1" view="pageBreakPreview" topLeftCell="G1" zoomScaleNormal="100" zoomScaleSheetLayoutView="100" workbookViewId="0">
      <selection activeCell="P25" sqref="P25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8.7109375" bestFit="1" customWidth="1"/>
    <col min="35" max="35" width="1.28515625" customWidth="1"/>
    <col min="36" max="36" width="18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1:38" ht="14.45" customHeight="1" x14ac:dyDescent="0.2"/>
    <row r="5" spans="1:38" ht="14.45" customHeight="1" x14ac:dyDescent="0.2">
      <c r="A5" s="1" t="s">
        <v>98</v>
      </c>
      <c r="B5" s="42" t="s">
        <v>99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4.45" customHeight="1" x14ac:dyDescent="0.2">
      <c r="A6" s="39" t="s">
        <v>100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 t="s">
        <v>7</v>
      </c>
      <c r="Q6" s="39"/>
      <c r="R6" s="39"/>
      <c r="S6" s="39"/>
      <c r="T6" s="39"/>
      <c r="V6" s="39" t="s">
        <v>8</v>
      </c>
      <c r="W6" s="39"/>
      <c r="X6" s="39"/>
      <c r="Y6" s="39"/>
      <c r="Z6" s="39"/>
      <c r="AA6" s="39"/>
      <c r="AB6" s="39"/>
      <c r="AD6" s="39" t="s">
        <v>9</v>
      </c>
      <c r="AE6" s="39"/>
      <c r="AF6" s="39"/>
      <c r="AG6" s="39"/>
      <c r="AH6" s="39"/>
      <c r="AI6" s="39"/>
      <c r="AJ6" s="39"/>
      <c r="AK6" s="39"/>
      <c r="AL6" s="3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8" t="s">
        <v>10</v>
      </c>
      <c r="W7" s="38"/>
      <c r="X7" s="38"/>
      <c r="Y7" s="3"/>
      <c r="Z7" s="38" t="s">
        <v>11</v>
      </c>
      <c r="AA7" s="38"/>
      <c r="AB7" s="3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9" t="s">
        <v>101</v>
      </c>
      <c r="B8" s="39"/>
      <c r="D8" s="2" t="s">
        <v>102</v>
      </c>
      <c r="F8" s="2" t="s">
        <v>103</v>
      </c>
      <c r="H8" s="2" t="s">
        <v>104</v>
      </c>
      <c r="J8" s="2" t="s">
        <v>105</v>
      </c>
      <c r="L8" s="2" t="s">
        <v>106</v>
      </c>
      <c r="N8" s="2" t="s">
        <v>71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0" t="s">
        <v>107</v>
      </c>
      <c r="B9" s="40"/>
      <c r="D9" s="5" t="s">
        <v>108</v>
      </c>
      <c r="F9" s="5" t="s">
        <v>108</v>
      </c>
      <c r="H9" s="5" t="s">
        <v>109</v>
      </c>
      <c r="J9" s="5" t="s">
        <v>110</v>
      </c>
      <c r="L9" s="7">
        <v>19</v>
      </c>
      <c r="N9" s="7">
        <v>38.5</v>
      </c>
      <c r="P9" s="6">
        <v>5420000</v>
      </c>
      <c r="R9" s="6">
        <v>5420208146103</v>
      </c>
      <c r="T9" s="6">
        <v>5079955091641</v>
      </c>
      <c r="V9" s="6">
        <v>0</v>
      </c>
      <c r="X9" s="6">
        <v>0</v>
      </c>
      <c r="Z9" s="6">
        <v>0</v>
      </c>
      <c r="AB9" s="6">
        <v>0</v>
      </c>
      <c r="AD9" s="6">
        <v>5420000</v>
      </c>
      <c r="AF9" s="6">
        <v>952697</v>
      </c>
      <c r="AH9" s="6">
        <v>5420208146103</v>
      </c>
      <c r="AJ9" s="6">
        <v>5160810022853</v>
      </c>
      <c r="AL9" s="7">
        <v>14.41</v>
      </c>
    </row>
    <row r="10" spans="1:38" ht="21.75" customHeight="1" x14ac:dyDescent="0.2">
      <c r="A10" s="34" t="s">
        <v>111</v>
      </c>
      <c r="B10" s="34"/>
      <c r="D10" s="8" t="s">
        <v>108</v>
      </c>
      <c r="F10" s="8" t="s">
        <v>108</v>
      </c>
      <c r="H10" s="8" t="s">
        <v>112</v>
      </c>
      <c r="J10" s="8" t="s">
        <v>113</v>
      </c>
      <c r="L10" s="10">
        <v>0</v>
      </c>
      <c r="N10" s="10">
        <v>0</v>
      </c>
      <c r="P10" s="9">
        <v>534464</v>
      </c>
      <c r="R10" s="9">
        <v>304661652832</v>
      </c>
      <c r="T10" s="9">
        <v>398920684067</v>
      </c>
      <c r="V10" s="9">
        <v>0</v>
      </c>
      <c r="X10" s="9">
        <v>0</v>
      </c>
      <c r="Z10" s="9">
        <v>0</v>
      </c>
      <c r="AB10" s="9">
        <v>0</v>
      </c>
      <c r="AD10" s="9">
        <v>534464</v>
      </c>
      <c r="AF10" s="9">
        <v>739000</v>
      </c>
      <c r="AH10" s="9">
        <v>304661652832</v>
      </c>
      <c r="AJ10" s="9">
        <v>394754131662</v>
      </c>
      <c r="AL10" s="10">
        <v>1.1000000000000001</v>
      </c>
    </row>
    <row r="11" spans="1:38" ht="21.75" customHeight="1" x14ac:dyDescent="0.2">
      <c r="A11" s="34" t="s">
        <v>114</v>
      </c>
      <c r="B11" s="34"/>
      <c r="D11" s="8" t="s">
        <v>108</v>
      </c>
      <c r="F11" s="8" t="s">
        <v>108</v>
      </c>
      <c r="H11" s="8" t="s">
        <v>115</v>
      </c>
      <c r="J11" s="8" t="s">
        <v>116</v>
      </c>
      <c r="L11" s="10">
        <v>26</v>
      </c>
      <c r="N11" s="10">
        <v>39.5</v>
      </c>
      <c r="P11" s="9">
        <v>2000000</v>
      </c>
      <c r="R11" s="9">
        <v>2000000000000</v>
      </c>
      <c r="T11" s="9">
        <v>1998912500000</v>
      </c>
      <c r="V11" s="9">
        <v>0</v>
      </c>
      <c r="X11" s="9">
        <v>0</v>
      </c>
      <c r="Z11" s="9">
        <v>0</v>
      </c>
      <c r="AB11" s="9">
        <v>0</v>
      </c>
      <c r="AD11" s="9">
        <v>2000000</v>
      </c>
      <c r="AF11" s="9">
        <v>1000000</v>
      </c>
      <c r="AH11" s="9">
        <v>2000000000000</v>
      </c>
      <c r="AJ11" s="9">
        <v>1998912500000</v>
      </c>
      <c r="AL11" s="10">
        <v>5.58</v>
      </c>
    </row>
    <row r="12" spans="1:38" ht="21.75" customHeight="1" x14ac:dyDescent="0.2">
      <c r="A12" s="34" t="s">
        <v>117</v>
      </c>
      <c r="B12" s="34"/>
      <c r="D12" s="8" t="s">
        <v>108</v>
      </c>
      <c r="F12" s="8" t="s">
        <v>108</v>
      </c>
      <c r="H12" s="8" t="s">
        <v>118</v>
      </c>
      <c r="J12" s="8" t="s">
        <v>119</v>
      </c>
      <c r="L12" s="10">
        <v>19</v>
      </c>
      <c r="N12" s="10">
        <v>38.5</v>
      </c>
      <c r="P12" s="9">
        <v>2650000</v>
      </c>
      <c r="R12" s="9">
        <v>2650552845395</v>
      </c>
      <c r="T12" s="9">
        <v>2648559062500</v>
      </c>
      <c r="V12" s="9">
        <v>0</v>
      </c>
      <c r="X12" s="9">
        <v>0</v>
      </c>
      <c r="Z12" s="9">
        <v>0</v>
      </c>
      <c r="AB12" s="9">
        <v>0</v>
      </c>
      <c r="AD12" s="9">
        <v>2650000</v>
      </c>
      <c r="AF12" s="9">
        <v>1000000</v>
      </c>
      <c r="AH12" s="9">
        <v>2650552845395</v>
      </c>
      <c r="AJ12" s="9">
        <v>2648559062500</v>
      </c>
      <c r="AL12" s="10">
        <v>7.39</v>
      </c>
    </row>
    <row r="13" spans="1:38" ht="21.75" customHeight="1" x14ac:dyDescent="0.2">
      <c r="A13" s="34" t="s">
        <v>120</v>
      </c>
      <c r="B13" s="34"/>
      <c r="D13" s="8" t="s">
        <v>108</v>
      </c>
      <c r="F13" s="8" t="s">
        <v>108</v>
      </c>
      <c r="H13" s="8" t="s">
        <v>121</v>
      </c>
      <c r="J13" s="8" t="s">
        <v>122</v>
      </c>
      <c r="L13" s="10">
        <v>19</v>
      </c>
      <c r="N13" s="10">
        <v>38.5</v>
      </c>
      <c r="P13" s="9">
        <v>1980000</v>
      </c>
      <c r="R13" s="9">
        <v>1980311375000</v>
      </c>
      <c r="T13" s="9">
        <v>1978923375000</v>
      </c>
      <c r="V13" s="9">
        <v>0</v>
      </c>
      <c r="X13" s="9">
        <v>0</v>
      </c>
      <c r="Z13" s="9">
        <v>0</v>
      </c>
      <c r="AB13" s="9">
        <v>0</v>
      </c>
      <c r="AD13" s="9">
        <v>1980000</v>
      </c>
      <c r="AF13" s="9">
        <v>1000000</v>
      </c>
      <c r="AH13" s="9">
        <v>1980311375000</v>
      </c>
      <c r="AJ13" s="9">
        <v>1978923375000</v>
      </c>
      <c r="AL13" s="10">
        <v>5.52</v>
      </c>
    </row>
    <row r="14" spans="1:38" ht="21.75" customHeight="1" x14ac:dyDescent="0.2">
      <c r="A14" s="34" t="s">
        <v>123</v>
      </c>
      <c r="B14" s="34"/>
      <c r="D14" s="8" t="s">
        <v>108</v>
      </c>
      <c r="F14" s="8" t="s">
        <v>108</v>
      </c>
      <c r="H14" s="8" t="s">
        <v>124</v>
      </c>
      <c r="J14" s="8" t="s">
        <v>125</v>
      </c>
      <c r="L14" s="10">
        <v>23</v>
      </c>
      <c r="N14" s="10">
        <v>38.5</v>
      </c>
      <c r="P14" s="9">
        <v>480000</v>
      </c>
      <c r="R14" s="9">
        <v>480015238095</v>
      </c>
      <c r="T14" s="9">
        <v>479739000000</v>
      </c>
      <c r="V14" s="9">
        <v>0</v>
      </c>
      <c r="X14" s="9">
        <v>0</v>
      </c>
      <c r="Z14" s="9">
        <v>0</v>
      </c>
      <c r="AB14" s="9">
        <v>0</v>
      </c>
      <c r="AD14" s="9">
        <v>480000</v>
      </c>
      <c r="AF14" s="9">
        <v>1000000</v>
      </c>
      <c r="AH14" s="9">
        <v>480015238095</v>
      </c>
      <c r="AJ14" s="9">
        <v>479739000000</v>
      </c>
      <c r="AL14" s="10">
        <v>1.34</v>
      </c>
    </row>
    <row r="15" spans="1:38" ht="21.75" customHeight="1" x14ac:dyDescent="0.2">
      <c r="A15" s="34" t="s">
        <v>126</v>
      </c>
      <c r="B15" s="34"/>
      <c r="D15" s="8" t="s">
        <v>108</v>
      </c>
      <c r="F15" s="8" t="s">
        <v>108</v>
      </c>
      <c r="H15" s="8" t="s">
        <v>127</v>
      </c>
      <c r="J15" s="8" t="s">
        <v>128</v>
      </c>
      <c r="L15" s="10">
        <v>23</v>
      </c>
      <c r="N15" s="10">
        <v>39</v>
      </c>
      <c r="P15" s="9">
        <v>1000000</v>
      </c>
      <c r="R15" s="9">
        <v>1000020000000</v>
      </c>
      <c r="T15" s="9">
        <v>999456250000</v>
      </c>
      <c r="V15" s="9">
        <v>0</v>
      </c>
      <c r="X15" s="9">
        <v>0</v>
      </c>
      <c r="Z15" s="9">
        <v>0</v>
      </c>
      <c r="AB15" s="9">
        <v>0</v>
      </c>
      <c r="AD15" s="9">
        <v>1000000</v>
      </c>
      <c r="AF15" s="9">
        <v>1000000</v>
      </c>
      <c r="AH15" s="9">
        <v>1000020000000</v>
      </c>
      <c r="AJ15" s="9">
        <v>999456250000</v>
      </c>
      <c r="AL15" s="10">
        <v>2.79</v>
      </c>
    </row>
    <row r="16" spans="1:38" ht="21.75" customHeight="1" x14ac:dyDescent="0.2">
      <c r="A16" s="34" t="s">
        <v>129</v>
      </c>
      <c r="B16" s="34"/>
      <c r="D16" s="8" t="s">
        <v>108</v>
      </c>
      <c r="F16" s="8" t="s">
        <v>108</v>
      </c>
      <c r="H16" s="8" t="s">
        <v>130</v>
      </c>
      <c r="J16" s="8" t="s">
        <v>131</v>
      </c>
      <c r="L16" s="10">
        <v>18</v>
      </c>
      <c r="N16" s="10">
        <v>38.5</v>
      </c>
      <c r="P16" s="9">
        <v>800000</v>
      </c>
      <c r="R16" s="9">
        <v>800020000000</v>
      </c>
      <c r="T16" s="9">
        <v>799565000000</v>
      </c>
      <c r="V16" s="9">
        <v>0</v>
      </c>
      <c r="X16" s="9">
        <v>0</v>
      </c>
      <c r="Z16" s="9">
        <v>0</v>
      </c>
      <c r="AB16" s="9">
        <v>0</v>
      </c>
      <c r="AD16" s="9">
        <v>800000</v>
      </c>
      <c r="AF16" s="9">
        <v>1000000</v>
      </c>
      <c r="AH16" s="9">
        <v>800020000000</v>
      </c>
      <c r="AJ16" s="9">
        <v>799565000000</v>
      </c>
      <c r="AL16" s="10">
        <v>2.23</v>
      </c>
    </row>
    <row r="17" spans="1:38" ht="21.75" customHeight="1" x14ac:dyDescent="0.2">
      <c r="A17" s="34" t="s">
        <v>132</v>
      </c>
      <c r="B17" s="34"/>
      <c r="D17" s="8" t="s">
        <v>108</v>
      </c>
      <c r="F17" s="8" t="s">
        <v>108</v>
      </c>
      <c r="H17" s="8" t="s">
        <v>133</v>
      </c>
      <c r="J17" s="8" t="s">
        <v>134</v>
      </c>
      <c r="L17" s="10">
        <v>23</v>
      </c>
      <c r="N17" s="10">
        <v>23</v>
      </c>
      <c r="P17" s="9">
        <v>355000</v>
      </c>
      <c r="R17" s="9">
        <v>329530559443</v>
      </c>
      <c r="T17" s="9">
        <v>337066620312</v>
      </c>
      <c r="V17" s="9">
        <v>0</v>
      </c>
      <c r="X17" s="9">
        <v>0</v>
      </c>
      <c r="Z17" s="9">
        <v>0</v>
      </c>
      <c r="AB17" s="9">
        <v>0</v>
      </c>
      <c r="AD17" s="9">
        <v>355000</v>
      </c>
      <c r="AF17" s="9">
        <v>957940</v>
      </c>
      <c r="AH17" s="9">
        <v>329530559443</v>
      </c>
      <c r="AJ17" s="9">
        <v>339883787644</v>
      </c>
      <c r="AL17" s="10">
        <v>0.95</v>
      </c>
    </row>
    <row r="18" spans="1:38" ht="21.75" customHeight="1" x14ac:dyDescent="0.2">
      <c r="A18" s="34" t="s">
        <v>135</v>
      </c>
      <c r="B18" s="34"/>
      <c r="D18" s="8" t="s">
        <v>108</v>
      </c>
      <c r="F18" s="8" t="s">
        <v>108</v>
      </c>
      <c r="H18" s="8" t="s">
        <v>136</v>
      </c>
      <c r="J18" s="8" t="s">
        <v>137</v>
      </c>
      <c r="L18" s="10">
        <v>23</v>
      </c>
      <c r="N18" s="10">
        <v>23</v>
      </c>
      <c r="P18" s="9">
        <v>215000</v>
      </c>
      <c r="R18" s="9">
        <v>199061420083</v>
      </c>
      <c r="T18" s="9">
        <v>206107268201</v>
      </c>
      <c r="V18" s="9">
        <v>0</v>
      </c>
      <c r="X18" s="9">
        <v>0</v>
      </c>
      <c r="Z18" s="9">
        <v>0</v>
      </c>
      <c r="AB18" s="9">
        <v>0</v>
      </c>
      <c r="AD18" s="9">
        <v>215000</v>
      </c>
      <c r="AF18" s="9">
        <v>962000</v>
      </c>
      <c r="AH18" s="9">
        <v>199061420083</v>
      </c>
      <c r="AJ18" s="9">
        <v>206717536187</v>
      </c>
      <c r="AL18" s="10">
        <v>0.57999999999999996</v>
      </c>
    </row>
    <row r="19" spans="1:38" ht="21.75" customHeight="1" x14ac:dyDescent="0.2">
      <c r="A19" s="34" t="s">
        <v>138</v>
      </c>
      <c r="B19" s="34"/>
      <c r="D19" s="8" t="s">
        <v>108</v>
      </c>
      <c r="F19" s="8" t="s">
        <v>108</v>
      </c>
      <c r="H19" s="8" t="s">
        <v>139</v>
      </c>
      <c r="J19" s="8" t="s">
        <v>140</v>
      </c>
      <c r="L19" s="10">
        <v>23</v>
      </c>
      <c r="N19" s="10">
        <v>23</v>
      </c>
      <c r="P19" s="9">
        <v>560000</v>
      </c>
      <c r="R19" s="9">
        <v>497346436432</v>
      </c>
      <c r="T19" s="9">
        <v>508438586110</v>
      </c>
      <c r="V19" s="9">
        <v>0</v>
      </c>
      <c r="X19" s="9">
        <v>0</v>
      </c>
      <c r="Z19" s="9">
        <v>0</v>
      </c>
      <c r="AB19" s="9">
        <v>0</v>
      </c>
      <c r="AD19" s="9">
        <v>560000</v>
      </c>
      <c r="AF19" s="9">
        <v>960700</v>
      </c>
      <c r="AH19" s="9">
        <v>497346436432</v>
      </c>
      <c r="AJ19" s="9">
        <v>537699466850</v>
      </c>
      <c r="AL19" s="10">
        <v>1.5</v>
      </c>
    </row>
    <row r="20" spans="1:38" ht="21.75" customHeight="1" x14ac:dyDescent="0.2">
      <c r="A20" s="34" t="s">
        <v>141</v>
      </c>
      <c r="B20" s="34"/>
      <c r="D20" s="8" t="s">
        <v>108</v>
      </c>
      <c r="F20" s="8" t="s">
        <v>108</v>
      </c>
      <c r="H20" s="8" t="s">
        <v>142</v>
      </c>
      <c r="J20" s="8" t="s">
        <v>143</v>
      </c>
      <c r="L20" s="10">
        <v>23</v>
      </c>
      <c r="N20" s="10">
        <v>36.53</v>
      </c>
      <c r="P20" s="9">
        <v>209000</v>
      </c>
      <c r="R20" s="9">
        <v>192041333500</v>
      </c>
      <c r="T20" s="9">
        <v>172997382496</v>
      </c>
      <c r="V20" s="9">
        <v>0</v>
      </c>
      <c r="X20" s="9">
        <v>0</v>
      </c>
      <c r="Z20" s="9">
        <v>0</v>
      </c>
      <c r="AB20" s="9">
        <v>0</v>
      </c>
      <c r="AD20" s="9">
        <v>209000</v>
      </c>
      <c r="AF20" s="9">
        <v>832683</v>
      </c>
      <c r="AH20" s="9">
        <v>192041333500</v>
      </c>
      <c r="AJ20" s="9">
        <v>173936117781</v>
      </c>
      <c r="AL20" s="10">
        <v>0.49</v>
      </c>
    </row>
    <row r="21" spans="1:38" ht="21.75" customHeight="1" x14ac:dyDescent="0.2">
      <c r="A21" s="34" t="s">
        <v>144</v>
      </c>
      <c r="B21" s="34"/>
      <c r="D21" s="8" t="s">
        <v>108</v>
      </c>
      <c r="F21" s="8" t="s">
        <v>108</v>
      </c>
      <c r="H21" s="8" t="s">
        <v>145</v>
      </c>
      <c r="J21" s="8" t="s">
        <v>146</v>
      </c>
      <c r="L21" s="10">
        <v>23</v>
      </c>
      <c r="N21" s="10">
        <v>37.5</v>
      </c>
      <c r="P21" s="9">
        <v>1079237</v>
      </c>
      <c r="R21" s="9">
        <v>995768810420</v>
      </c>
      <c r="T21" s="9">
        <v>870582862676</v>
      </c>
      <c r="V21" s="9">
        <v>0</v>
      </c>
      <c r="X21" s="9">
        <v>0</v>
      </c>
      <c r="Z21" s="9">
        <v>0</v>
      </c>
      <c r="AB21" s="9">
        <v>0</v>
      </c>
      <c r="AD21" s="9">
        <v>1079237</v>
      </c>
      <c r="AF21" s="9">
        <v>810416</v>
      </c>
      <c r="AH21" s="9">
        <v>995768810420</v>
      </c>
      <c r="AJ21" s="9">
        <v>874155352022</v>
      </c>
      <c r="AL21" s="10">
        <v>2.44</v>
      </c>
    </row>
    <row r="22" spans="1:38" ht="21.75" customHeight="1" x14ac:dyDescent="0.2">
      <c r="A22" s="34" t="s">
        <v>147</v>
      </c>
      <c r="B22" s="34"/>
      <c r="D22" s="8" t="s">
        <v>108</v>
      </c>
      <c r="F22" s="8" t="s">
        <v>108</v>
      </c>
      <c r="H22" s="8" t="s">
        <v>148</v>
      </c>
      <c r="J22" s="8" t="s">
        <v>149</v>
      </c>
      <c r="L22" s="10">
        <v>23</v>
      </c>
      <c r="N22" s="10">
        <v>37.5</v>
      </c>
      <c r="P22" s="9">
        <v>2682862</v>
      </c>
      <c r="R22" s="9">
        <v>2291873749292</v>
      </c>
      <c r="T22" s="9">
        <v>2160114280286</v>
      </c>
      <c r="V22" s="9">
        <v>0</v>
      </c>
      <c r="X22" s="9">
        <v>0</v>
      </c>
      <c r="Z22" s="9">
        <v>0</v>
      </c>
      <c r="AB22" s="9">
        <v>0</v>
      </c>
      <c r="AD22" s="9">
        <v>2682862</v>
      </c>
      <c r="AF22" s="9">
        <v>808926</v>
      </c>
      <c r="AH22" s="9">
        <v>2291873749292</v>
      </c>
      <c r="AJ22" s="9">
        <v>2169056759937</v>
      </c>
      <c r="AL22" s="10">
        <v>6.05</v>
      </c>
    </row>
    <row r="23" spans="1:38" ht="21.75" customHeight="1" x14ac:dyDescent="0.2">
      <c r="A23" s="34" t="s">
        <v>150</v>
      </c>
      <c r="B23" s="34"/>
      <c r="D23" s="8" t="s">
        <v>108</v>
      </c>
      <c r="F23" s="8" t="s">
        <v>108</v>
      </c>
      <c r="H23" s="8" t="s">
        <v>151</v>
      </c>
      <c r="J23" s="8" t="s">
        <v>152</v>
      </c>
      <c r="L23" s="10">
        <v>23</v>
      </c>
      <c r="N23" s="10">
        <v>37.5</v>
      </c>
      <c r="P23" s="9">
        <v>1400000</v>
      </c>
      <c r="R23" s="9">
        <v>1331708000000</v>
      </c>
      <c r="T23" s="9">
        <v>1192021285796</v>
      </c>
      <c r="V23" s="9">
        <v>0</v>
      </c>
      <c r="X23" s="9">
        <v>0</v>
      </c>
      <c r="Z23" s="9">
        <v>0</v>
      </c>
      <c r="AB23" s="9">
        <v>0</v>
      </c>
      <c r="AD23" s="9">
        <v>1400000</v>
      </c>
      <c r="AF23" s="9">
        <v>856521</v>
      </c>
      <c r="AH23" s="9">
        <v>1331708000000</v>
      </c>
      <c r="AJ23" s="9">
        <v>1198477373388</v>
      </c>
      <c r="AL23" s="10">
        <v>3.35</v>
      </c>
    </row>
    <row r="24" spans="1:38" ht="21.75" customHeight="1" x14ac:dyDescent="0.2">
      <c r="A24" s="34" t="s">
        <v>153</v>
      </c>
      <c r="B24" s="34"/>
      <c r="D24" s="8" t="s">
        <v>108</v>
      </c>
      <c r="F24" s="8" t="s">
        <v>108</v>
      </c>
      <c r="H24" s="8" t="s">
        <v>154</v>
      </c>
      <c r="J24" s="8" t="s">
        <v>155</v>
      </c>
      <c r="L24" s="10">
        <v>23</v>
      </c>
      <c r="N24" s="10">
        <v>34.869999999999997</v>
      </c>
      <c r="P24" s="9">
        <v>2706888</v>
      </c>
      <c r="R24" s="9">
        <v>2500000550160</v>
      </c>
      <c r="T24" s="9">
        <v>2260670066680</v>
      </c>
      <c r="V24" s="9">
        <v>0</v>
      </c>
      <c r="X24" s="9">
        <v>0</v>
      </c>
      <c r="Z24" s="9">
        <v>0</v>
      </c>
      <c r="AB24" s="9">
        <v>0</v>
      </c>
      <c r="AD24" s="9">
        <v>2706888</v>
      </c>
      <c r="AF24" s="9">
        <v>838848</v>
      </c>
      <c r="AH24" s="9">
        <v>2500000550160</v>
      </c>
      <c r="AJ24" s="9">
        <v>2269432909524</v>
      </c>
      <c r="AL24" s="10">
        <v>6.34</v>
      </c>
    </row>
    <row r="25" spans="1:38" ht="21.75" customHeight="1" x14ac:dyDescent="0.2">
      <c r="A25" s="36" t="s">
        <v>156</v>
      </c>
      <c r="B25" s="36"/>
      <c r="D25" s="8" t="s">
        <v>108</v>
      </c>
      <c r="F25" s="8" t="s">
        <v>108</v>
      </c>
      <c r="H25" s="8" t="s">
        <v>7</v>
      </c>
      <c r="J25" s="8" t="s">
        <v>157</v>
      </c>
      <c r="L25" s="10">
        <v>23</v>
      </c>
      <c r="N25" s="10">
        <v>39.9</v>
      </c>
      <c r="P25" s="9">
        <v>0</v>
      </c>
      <c r="R25" s="13">
        <v>0</v>
      </c>
      <c r="T25" s="13">
        <v>0</v>
      </c>
      <c r="V25" s="9">
        <v>2137500</v>
      </c>
      <c r="X25" s="13">
        <v>2000272500000</v>
      </c>
      <c r="Z25" s="9">
        <v>0</v>
      </c>
      <c r="AB25" s="13">
        <v>0</v>
      </c>
      <c r="AD25" s="9">
        <v>2137500</v>
      </c>
      <c r="AF25" s="9">
        <v>795250</v>
      </c>
      <c r="AH25" s="13">
        <v>2000272500000</v>
      </c>
      <c r="AJ25" s="13">
        <v>1698922583261</v>
      </c>
      <c r="AL25" s="14">
        <v>4.74</v>
      </c>
    </row>
    <row r="26" spans="1:38" ht="21.75" customHeight="1" x14ac:dyDescent="0.2">
      <c r="A26" s="37" t="s">
        <v>65</v>
      </c>
      <c r="B26" s="37"/>
      <c r="D26" s="9"/>
      <c r="F26" s="9"/>
      <c r="H26" s="9"/>
      <c r="J26" s="9"/>
      <c r="L26" s="9"/>
      <c r="N26" s="9"/>
      <c r="P26" s="9"/>
      <c r="R26" s="16">
        <v>22973120116755</v>
      </c>
      <c r="T26" s="16">
        <v>22092029315765</v>
      </c>
      <c r="V26" s="9"/>
      <c r="X26" s="16">
        <v>2000272500000</v>
      </c>
      <c r="Z26" s="9"/>
      <c r="AB26" s="16">
        <v>0</v>
      </c>
      <c r="AD26" s="9"/>
      <c r="AF26" s="9"/>
      <c r="AH26" s="16">
        <v>24973392616755</v>
      </c>
      <c r="AJ26" s="16">
        <v>23929001228609</v>
      </c>
      <c r="AL26" s="17">
        <v>66.8</v>
      </c>
    </row>
  </sheetData>
  <mergeCells count="2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rightToLeft="1" tabSelected="1" view="pageBreakPreview" zoomScale="130" zoomScaleNormal="100" zoomScaleSheetLayoutView="130" workbookViewId="0">
      <selection activeCell="K22" sqref="K2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5" customHeight="1" x14ac:dyDescent="0.2">
      <c r="A4" s="42" t="s">
        <v>158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4.45" customHeight="1" x14ac:dyDescent="0.2">
      <c r="A5" s="42" t="s">
        <v>159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45" customHeight="1" x14ac:dyDescent="0.2"/>
    <row r="7" spans="1:13" ht="14.45" customHeight="1" x14ac:dyDescent="0.2">
      <c r="C7" s="39" t="s">
        <v>9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4.45" customHeight="1" x14ac:dyDescent="0.2">
      <c r="A8" s="2" t="s">
        <v>160</v>
      </c>
      <c r="C8" s="4" t="s">
        <v>13</v>
      </c>
      <c r="D8" s="3"/>
      <c r="E8" s="4" t="s">
        <v>161</v>
      </c>
      <c r="F8" s="3"/>
      <c r="G8" s="4" t="s">
        <v>162</v>
      </c>
      <c r="H8" s="3"/>
      <c r="I8" s="4" t="s">
        <v>163</v>
      </c>
      <c r="J8" s="3"/>
      <c r="K8" s="4" t="s">
        <v>164</v>
      </c>
      <c r="L8" s="3"/>
      <c r="M8" s="4" t="s">
        <v>165</v>
      </c>
    </row>
    <row r="9" spans="1:13" ht="21.75" customHeight="1" x14ac:dyDescent="0.2">
      <c r="A9" s="5" t="s">
        <v>117</v>
      </c>
      <c r="C9" s="6">
        <v>2650000</v>
      </c>
      <c r="E9" s="6">
        <v>1000000</v>
      </c>
      <c r="G9" s="6">
        <v>1000000</v>
      </c>
      <c r="I9" s="7" t="s">
        <v>166</v>
      </c>
      <c r="K9" s="6">
        <v>2648559062500</v>
      </c>
      <c r="M9" s="5" t="s">
        <v>284</v>
      </c>
    </row>
    <row r="10" spans="1:13" ht="21.75" customHeight="1" x14ac:dyDescent="0.2">
      <c r="A10" s="8" t="s">
        <v>120</v>
      </c>
      <c r="C10" s="9">
        <v>1980000</v>
      </c>
      <c r="E10" s="9">
        <v>1000000</v>
      </c>
      <c r="G10" s="9">
        <v>1000000</v>
      </c>
      <c r="I10" s="10" t="s">
        <v>166</v>
      </c>
      <c r="K10" s="9">
        <v>1978923375000</v>
      </c>
      <c r="M10" s="8" t="s">
        <v>284</v>
      </c>
    </row>
    <row r="11" spans="1:13" ht="21.75" customHeight="1" x14ac:dyDescent="0.2">
      <c r="A11" s="8" t="s">
        <v>107</v>
      </c>
      <c r="C11" s="9">
        <v>5420000</v>
      </c>
      <c r="E11" s="9">
        <v>1000000</v>
      </c>
      <c r="G11" s="9">
        <v>952697</v>
      </c>
      <c r="I11" s="10" t="s">
        <v>167</v>
      </c>
      <c r="K11" s="9">
        <v>5160810022853</v>
      </c>
      <c r="M11" s="8" t="s">
        <v>285</v>
      </c>
    </row>
    <row r="12" spans="1:13" ht="21.75" customHeight="1" x14ac:dyDescent="0.2">
      <c r="A12" s="8" t="s">
        <v>129</v>
      </c>
      <c r="C12" s="9">
        <v>800000</v>
      </c>
      <c r="E12" s="9">
        <v>1000000</v>
      </c>
      <c r="G12" s="9">
        <v>1000000</v>
      </c>
      <c r="I12" s="10" t="s">
        <v>166</v>
      </c>
      <c r="K12" s="9">
        <v>799565000000</v>
      </c>
      <c r="M12" s="8" t="s">
        <v>284</v>
      </c>
    </row>
    <row r="13" spans="1:13" ht="21.75" customHeight="1" x14ac:dyDescent="0.2">
      <c r="A13" s="8" t="s">
        <v>123</v>
      </c>
      <c r="C13" s="9">
        <v>480000</v>
      </c>
      <c r="E13" s="9">
        <v>1000000</v>
      </c>
      <c r="G13" s="9">
        <v>1000000</v>
      </c>
      <c r="I13" s="10" t="s">
        <v>166</v>
      </c>
      <c r="K13" s="9">
        <v>479739000000</v>
      </c>
      <c r="M13" s="8" t="s">
        <v>284</v>
      </c>
    </row>
    <row r="14" spans="1:13" ht="21.75" customHeight="1" x14ac:dyDescent="0.2">
      <c r="A14" s="8" t="s">
        <v>126</v>
      </c>
      <c r="C14" s="9">
        <v>1000000</v>
      </c>
      <c r="E14" s="9">
        <v>1000000</v>
      </c>
      <c r="G14" s="9">
        <v>1000000</v>
      </c>
      <c r="I14" s="10" t="s">
        <v>166</v>
      </c>
      <c r="K14" s="9">
        <v>999456250000</v>
      </c>
      <c r="M14" s="8" t="s">
        <v>284</v>
      </c>
    </row>
    <row r="15" spans="1:13" ht="21.75" customHeight="1" x14ac:dyDescent="0.2">
      <c r="A15" s="8" t="s">
        <v>141</v>
      </c>
      <c r="C15" s="9">
        <v>209000</v>
      </c>
      <c r="E15" s="9">
        <v>870260</v>
      </c>
      <c r="G15" s="9">
        <v>832683</v>
      </c>
      <c r="I15" s="10" t="s">
        <v>168</v>
      </c>
      <c r="K15" s="9">
        <v>173936117781</v>
      </c>
      <c r="M15" s="8" t="s">
        <v>285</v>
      </c>
    </row>
    <row r="16" spans="1:13" ht="21.75" customHeight="1" x14ac:dyDescent="0.2">
      <c r="A16" s="8" t="s">
        <v>144</v>
      </c>
      <c r="C16" s="9">
        <v>1079237</v>
      </c>
      <c r="E16" s="9">
        <v>795680</v>
      </c>
      <c r="G16" s="9">
        <v>810416</v>
      </c>
      <c r="I16" s="10" t="s">
        <v>169</v>
      </c>
      <c r="K16" s="9">
        <v>874155352022</v>
      </c>
      <c r="M16" s="8" t="s">
        <v>285</v>
      </c>
    </row>
    <row r="17" spans="1:13" ht="21.75" customHeight="1" x14ac:dyDescent="0.2">
      <c r="A17" s="8" t="s">
        <v>147</v>
      </c>
      <c r="C17" s="9">
        <v>2682862</v>
      </c>
      <c r="E17" s="9">
        <v>774400</v>
      </c>
      <c r="G17" s="9">
        <v>808926</v>
      </c>
      <c r="I17" s="10" t="s">
        <v>170</v>
      </c>
      <c r="K17" s="9">
        <v>2169056759937</v>
      </c>
      <c r="M17" s="8" t="s">
        <v>285</v>
      </c>
    </row>
    <row r="18" spans="1:13" ht="21.75" customHeight="1" x14ac:dyDescent="0.2">
      <c r="A18" s="8" t="s">
        <v>150</v>
      </c>
      <c r="C18" s="9">
        <v>1400000</v>
      </c>
      <c r="E18" s="9">
        <v>837740</v>
      </c>
      <c r="G18" s="9">
        <v>856521</v>
      </c>
      <c r="I18" s="10" t="s">
        <v>171</v>
      </c>
      <c r="K18" s="9">
        <v>1198477373388</v>
      </c>
      <c r="M18" s="8" t="s">
        <v>285</v>
      </c>
    </row>
    <row r="19" spans="1:13" ht="21.75" customHeight="1" x14ac:dyDescent="0.2">
      <c r="A19" s="8" t="s">
        <v>153</v>
      </c>
      <c r="C19" s="9">
        <v>2706888</v>
      </c>
      <c r="E19" s="9">
        <v>797720</v>
      </c>
      <c r="G19" s="9">
        <v>838848</v>
      </c>
      <c r="I19" s="10" t="s">
        <v>172</v>
      </c>
      <c r="K19" s="9">
        <v>2269432909524</v>
      </c>
      <c r="M19" s="8" t="s">
        <v>285</v>
      </c>
    </row>
    <row r="20" spans="1:13" ht="21.75" customHeight="1" x14ac:dyDescent="0.2">
      <c r="A20" s="11" t="s">
        <v>114</v>
      </c>
      <c r="C20" s="9">
        <v>2000000</v>
      </c>
      <c r="E20" s="9">
        <v>1000000</v>
      </c>
      <c r="G20" s="9">
        <v>1000000</v>
      </c>
      <c r="I20" s="10" t="s">
        <v>166</v>
      </c>
      <c r="K20" s="13">
        <v>1998912500000</v>
      </c>
      <c r="M20" s="8" t="s">
        <v>284</v>
      </c>
    </row>
    <row r="21" spans="1:13" ht="21.75" customHeight="1" x14ac:dyDescent="0.2">
      <c r="A21" s="15" t="s">
        <v>65</v>
      </c>
      <c r="C21" s="9"/>
      <c r="E21" s="9"/>
      <c r="G21" s="9"/>
      <c r="I21" s="9"/>
      <c r="K21" s="16">
        <f>SUM(K9:K20)</f>
        <v>20751023723005</v>
      </c>
      <c r="M21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rightToLeft="1" zoomScale="130" zoomScaleNormal="130" workbookViewId="0">
      <selection activeCell="L18" sqref="L1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7.85546875" bestFit="1" customWidth="1"/>
    <col min="7" max="7" width="1.28515625" customWidth="1"/>
    <col min="8" max="8" width="17.5703125" bestFit="1" customWidth="1"/>
    <col min="9" max="9" width="1.28515625" customWidth="1"/>
    <col min="10" max="10" width="17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45" customHeight="1" x14ac:dyDescent="0.2"/>
    <row r="5" spans="1:12" ht="14.45" customHeight="1" x14ac:dyDescent="0.2">
      <c r="A5" s="1" t="s">
        <v>173</v>
      </c>
      <c r="B5" s="42" t="s">
        <v>174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45" customHeight="1" x14ac:dyDescent="0.2">
      <c r="D6" s="2" t="s">
        <v>7</v>
      </c>
      <c r="F6" s="39" t="s">
        <v>8</v>
      </c>
      <c r="G6" s="39"/>
      <c r="H6" s="39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9" t="s">
        <v>175</v>
      </c>
      <c r="B8" s="39"/>
      <c r="D8" s="2" t="s">
        <v>176</v>
      </c>
      <c r="F8" s="2" t="s">
        <v>177</v>
      </c>
      <c r="H8" s="2" t="s">
        <v>178</v>
      </c>
      <c r="J8" s="2" t="s">
        <v>176</v>
      </c>
      <c r="L8" s="2" t="s">
        <v>18</v>
      </c>
    </row>
    <row r="9" spans="1:12" ht="21.75" customHeight="1" x14ac:dyDescent="0.2">
      <c r="A9" s="40" t="s">
        <v>286</v>
      </c>
      <c r="B9" s="40"/>
      <c r="D9" s="6">
        <v>3937000</v>
      </c>
      <c r="F9" s="6">
        <v>0</v>
      </c>
      <c r="H9" s="6">
        <v>750000</v>
      </c>
      <c r="J9" s="6">
        <v>3187000</v>
      </c>
      <c r="L9" s="7" t="s">
        <v>166</v>
      </c>
    </row>
    <row r="10" spans="1:12" ht="21.75" customHeight="1" x14ac:dyDescent="0.2">
      <c r="A10" s="34" t="s">
        <v>287</v>
      </c>
      <c r="B10" s="34"/>
      <c r="D10" s="9">
        <v>766027364125</v>
      </c>
      <c r="F10" s="9">
        <v>1199668746938</v>
      </c>
      <c r="H10" s="9">
        <v>1448689284246</v>
      </c>
      <c r="J10" s="9">
        <v>517006826817</v>
      </c>
      <c r="L10" s="22">
        <v>1.44E-2</v>
      </c>
    </row>
    <row r="11" spans="1:12" ht="21.75" customHeight="1" x14ac:dyDescent="0.2">
      <c r="A11" s="34" t="s">
        <v>288</v>
      </c>
      <c r="B11" s="34"/>
      <c r="D11" s="9">
        <v>2537016776089</v>
      </c>
      <c r="F11" s="9">
        <v>2128667038360</v>
      </c>
      <c r="H11" s="9">
        <v>3703710521986</v>
      </c>
      <c r="J11" s="9">
        <v>961973292463</v>
      </c>
      <c r="L11" s="22">
        <v>2.6800000000000001E-2</v>
      </c>
    </row>
    <row r="12" spans="1:12" ht="21.75" customHeight="1" x14ac:dyDescent="0.2">
      <c r="A12" s="34" t="s">
        <v>289</v>
      </c>
      <c r="B12" s="34"/>
      <c r="D12" s="9">
        <v>17065539</v>
      </c>
      <c r="F12" s="9">
        <v>69845</v>
      </c>
      <c r="H12" s="9">
        <v>0</v>
      </c>
      <c r="J12" s="9">
        <v>17135384</v>
      </c>
      <c r="L12" s="22">
        <v>0</v>
      </c>
    </row>
    <row r="13" spans="1:12" ht="21.75" customHeight="1" x14ac:dyDescent="0.2">
      <c r="A13" s="34" t="s">
        <v>290</v>
      </c>
      <c r="B13" s="34"/>
      <c r="D13" s="9">
        <v>550164770019</v>
      </c>
      <c r="F13" s="9">
        <v>176565869141</v>
      </c>
      <c r="H13" s="9">
        <v>87502384000</v>
      </c>
      <c r="J13" s="9">
        <v>639228255160</v>
      </c>
      <c r="L13" s="22">
        <v>1.77E-2</v>
      </c>
    </row>
    <row r="14" spans="1:12" ht="21.75" customHeight="1" x14ac:dyDescent="0.2">
      <c r="A14" s="34" t="s">
        <v>291</v>
      </c>
      <c r="B14" s="34"/>
      <c r="D14" s="9">
        <v>37604558</v>
      </c>
      <c r="F14" s="9">
        <v>2367805654565</v>
      </c>
      <c r="H14" s="9">
        <v>2365843678104</v>
      </c>
      <c r="J14" s="9">
        <v>1999581019</v>
      </c>
      <c r="L14" s="22">
        <v>1E-4</v>
      </c>
    </row>
    <row r="15" spans="1:12" ht="21.75" customHeight="1" x14ac:dyDescent="0.2">
      <c r="A15" s="34" t="s">
        <v>292</v>
      </c>
      <c r="B15" s="34"/>
      <c r="D15" s="9">
        <v>4052792437309</v>
      </c>
      <c r="F15" s="9">
        <v>496539764490</v>
      </c>
      <c r="H15" s="9">
        <v>556335625000</v>
      </c>
      <c r="J15" s="9">
        <v>3992996576799</v>
      </c>
      <c r="L15" s="22">
        <v>0.1115</v>
      </c>
    </row>
    <row r="16" spans="1:12" ht="21.75" customHeight="1" x14ac:dyDescent="0.2">
      <c r="A16" s="34" t="s">
        <v>293</v>
      </c>
      <c r="B16" s="34"/>
      <c r="D16" s="9">
        <v>1505064047286</v>
      </c>
      <c r="F16" s="9">
        <v>1649583746119</v>
      </c>
      <c r="H16" s="9">
        <v>844601875000</v>
      </c>
      <c r="J16" s="9">
        <v>2310045918405</v>
      </c>
      <c r="L16" s="22">
        <v>6.4500000000000002E-2</v>
      </c>
    </row>
    <row r="17" spans="1:12" ht="21.75" customHeight="1" x14ac:dyDescent="0.2">
      <c r="A17" s="34" t="s">
        <v>294</v>
      </c>
      <c r="B17" s="34"/>
      <c r="D17" s="9">
        <v>4400500000</v>
      </c>
      <c r="F17" s="9">
        <v>137</v>
      </c>
      <c r="H17" s="9">
        <v>4390350000</v>
      </c>
      <c r="J17" s="9">
        <v>10150137</v>
      </c>
      <c r="L17" s="22">
        <v>0</v>
      </c>
    </row>
    <row r="18" spans="1:12" ht="21.75" customHeight="1" thickBot="1" x14ac:dyDescent="0.25">
      <c r="A18" s="37" t="s">
        <v>65</v>
      </c>
      <c r="B18" s="37"/>
      <c r="D18" s="16">
        <v>9415524501925</v>
      </c>
      <c r="F18" s="16">
        <v>8018830889595</v>
      </c>
      <c r="H18" s="16">
        <v>9011074468336</v>
      </c>
      <c r="J18" s="16">
        <v>8423280923184</v>
      </c>
      <c r="L18" s="23">
        <f>SUM(L9:L17)</f>
        <v>0.23500000000000001</v>
      </c>
    </row>
    <row r="19" spans="1:12" ht="13.5" thickTop="1" x14ac:dyDescent="0.2"/>
  </sheetData>
  <mergeCells count="16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7:B17"/>
    <mergeCell ref="A16:B16"/>
    <mergeCell ref="A13:B13"/>
    <mergeCell ref="A14:B14"/>
    <mergeCell ref="A15:B15"/>
  </mergeCells>
  <pageMargins left="0.39" right="0.39" top="0.39" bottom="0.39" header="0" footer="0"/>
  <pageSetup paperSize="0" fitToHeight="0" orientation="landscape"/>
  <ignoredErrors>
    <ignoredError sqref="L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M14"/>
  <sheetViews>
    <sheetView rightToLeft="1" view="pageBreakPreview" zoomScale="130" zoomScaleNormal="100" zoomScaleSheetLayoutView="130" workbookViewId="0">
      <selection activeCell="F13" sqref="F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5703125" bestFit="1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3" ht="14.45" customHeight="1" x14ac:dyDescent="0.2">
      <c r="M4" s="20">
        <v>35821502230483</v>
      </c>
    </row>
    <row r="5" spans="1:13" ht="29.1" customHeight="1" x14ac:dyDescent="0.2">
      <c r="A5" s="1" t="s">
        <v>180</v>
      </c>
      <c r="B5" s="42" t="s">
        <v>181</v>
      </c>
      <c r="C5" s="42"/>
      <c r="D5" s="42"/>
      <c r="E5" s="42"/>
      <c r="F5" s="42"/>
      <c r="G5" s="42"/>
      <c r="H5" s="42"/>
      <c r="I5" s="42"/>
      <c r="J5" s="42"/>
    </row>
    <row r="6" spans="1:13" ht="14.45" customHeight="1" x14ac:dyDescent="0.2"/>
    <row r="7" spans="1:13" ht="14.45" customHeight="1" x14ac:dyDescent="0.2">
      <c r="A7" s="39" t="s">
        <v>182</v>
      </c>
      <c r="B7" s="39"/>
      <c r="D7" s="2" t="s">
        <v>183</v>
      </c>
      <c r="F7" s="2" t="s">
        <v>176</v>
      </c>
      <c r="H7" s="2" t="s">
        <v>184</v>
      </c>
      <c r="J7" s="2" t="s">
        <v>185</v>
      </c>
    </row>
    <row r="8" spans="1:13" ht="21.75" customHeight="1" x14ac:dyDescent="0.2">
      <c r="A8" s="40" t="s">
        <v>186</v>
      </c>
      <c r="B8" s="40"/>
      <c r="D8" s="5" t="s">
        <v>187</v>
      </c>
      <c r="F8" s="6">
        <f>'درآمد سرمایه گذاری در سهام'!U62</f>
        <v>20320326074</v>
      </c>
      <c r="H8" s="24">
        <f>F8/$F$13</f>
        <v>4.0767529597285791E-3</v>
      </c>
      <c r="J8" s="28">
        <f>F8/$M$4</f>
        <v>5.6726616162702478E-4</v>
      </c>
    </row>
    <row r="9" spans="1:13" ht="21.75" customHeight="1" x14ac:dyDescent="0.2">
      <c r="A9" s="34" t="s">
        <v>188</v>
      </c>
      <c r="B9" s="34"/>
      <c r="D9" s="8" t="s">
        <v>189</v>
      </c>
      <c r="F9" s="9">
        <f>'درآمد سرمایه گذاری در صندوق'!U15</f>
        <v>221687408930</v>
      </c>
      <c r="H9" s="26">
        <f>F9/$F$13</f>
        <v>4.4475900494840521E-2</v>
      </c>
      <c r="J9" s="29">
        <f>F9/$M$4</f>
        <v>6.1886686801579981E-3</v>
      </c>
    </row>
    <row r="10" spans="1:13" ht="21.75" customHeight="1" x14ac:dyDescent="0.2">
      <c r="A10" s="34" t="s">
        <v>190</v>
      </c>
      <c r="B10" s="34"/>
      <c r="D10" s="8" t="s">
        <v>191</v>
      </c>
      <c r="F10" s="9">
        <f>'درآمد سرمایه گذاری در اوراق به'!R29</f>
        <v>3163116387826</v>
      </c>
      <c r="H10" s="26">
        <f>F10/$F$13</f>
        <v>0.63459828592687662</v>
      </c>
      <c r="J10" s="29">
        <f>F10/$M$4</f>
        <v>8.8302170229317883E-2</v>
      </c>
    </row>
    <row r="11" spans="1:13" ht="21.75" customHeight="1" x14ac:dyDescent="0.2">
      <c r="A11" s="34" t="s">
        <v>192</v>
      </c>
      <c r="B11" s="34"/>
      <c r="D11" s="8" t="s">
        <v>193</v>
      </c>
      <c r="F11" s="9">
        <f>'درآمد سپرده بانکی'!H18</f>
        <v>1578321952582</v>
      </c>
      <c r="H11" s="26">
        <f>F11/$F$13</f>
        <v>0.31664987403062178</v>
      </c>
      <c r="J11" s="29">
        <f>F11/$M$4</f>
        <v>4.4060741574341249E-2</v>
      </c>
    </row>
    <row r="12" spans="1:13" ht="21.75" customHeight="1" x14ac:dyDescent="0.2">
      <c r="A12" s="36" t="s">
        <v>194</v>
      </c>
      <c r="B12" s="36"/>
      <c r="D12" s="11" t="s">
        <v>195</v>
      </c>
      <c r="F12" s="13">
        <f>'سایر درآمدها'!F11</f>
        <v>992833379</v>
      </c>
      <c r="H12" s="27">
        <f>F12/$F$13</f>
        <v>1.9918658793248537E-4</v>
      </c>
      <c r="J12" s="30">
        <f>F12/$M$4</f>
        <v>2.7716129061587183E-5</v>
      </c>
    </row>
    <row r="13" spans="1:13" ht="21.75" customHeight="1" thickBot="1" x14ac:dyDescent="0.25">
      <c r="A13" s="37" t="s">
        <v>65</v>
      </c>
      <c r="B13" s="37"/>
      <c r="D13" s="16"/>
      <c r="F13" s="16">
        <f>SUM(F8:F12)</f>
        <v>4984438908791</v>
      </c>
      <c r="H13" s="25">
        <f>SUM(H8:H12)</f>
        <v>1</v>
      </c>
      <c r="J13" s="31">
        <f>SUM(J8:J12)</f>
        <v>0.13914656277450574</v>
      </c>
    </row>
    <row r="14" spans="1:13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5"/>
  <sheetViews>
    <sheetView rightToLeft="1" view="pageBreakPreview" zoomScaleNormal="100" zoomScaleSheetLayoutView="100" workbookViewId="0">
      <selection activeCell="U62" sqref="U62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3.57031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.7109375" bestFit="1" customWidth="1"/>
    <col min="15" max="16" width="1.28515625" customWidth="1"/>
    <col min="17" max="17" width="16.7109375" customWidth="1"/>
    <col min="18" max="18" width="1.28515625" customWidth="1"/>
    <col min="19" max="19" width="14.5703125" bestFit="1" customWidth="1"/>
    <col min="20" max="20" width="1.28515625" customWidth="1"/>
    <col min="21" max="21" width="16.42578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75" customHeight="1" x14ac:dyDescent="0.2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45" customHeight="1" x14ac:dyDescent="0.2"/>
    <row r="5" spans="1:23" ht="14.45" customHeight="1" x14ac:dyDescent="0.2">
      <c r="A5" s="1" t="s">
        <v>196</v>
      </c>
      <c r="B5" s="42" t="s">
        <v>197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4.45" customHeight="1" x14ac:dyDescent="0.2">
      <c r="D6" s="39" t="s">
        <v>198</v>
      </c>
      <c r="E6" s="39"/>
      <c r="F6" s="39"/>
      <c r="G6" s="39"/>
      <c r="H6" s="39"/>
      <c r="I6" s="39"/>
      <c r="J6" s="39"/>
      <c r="K6" s="39"/>
      <c r="L6" s="39"/>
      <c r="N6" s="39" t="s">
        <v>199</v>
      </c>
      <c r="O6" s="39"/>
      <c r="P6" s="39"/>
      <c r="Q6" s="39"/>
      <c r="R6" s="39"/>
      <c r="S6" s="39"/>
      <c r="T6" s="39"/>
      <c r="U6" s="39"/>
      <c r="V6" s="39"/>
      <c r="W6" s="39"/>
    </row>
    <row r="7" spans="1:23" ht="14.45" customHeight="1" x14ac:dyDescent="0.2">
      <c r="D7" s="3"/>
      <c r="E7" s="3"/>
      <c r="F7" s="3"/>
      <c r="G7" s="3"/>
      <c r="H7" s="3"/>
      <c r="I7" s="3"/>
      <c r="J7" s="38" t="s">
        <v>65</v>
      </c>
      <c r="K7" s="38"/>
      <c r="L7" s="38"/>
      <c r="N7" s="3"/>
      <c r="O7" s="3"/>
      <c r="P7" s="3"/>
      <c r="Q7" s="3"/>
      <c r="R7" s="3"/>
      <c r="S7" s="3"/>
      <c r="T7" s="3"/>
      <c r="U7" s="38" t="s">
        <v>65</v>
      </c>
      <c r="V7" s="38"/>
      <c r="W7" s="38"/>
    </row>
    <row r="8" spans="1:23" ht="14.45" customHeight="1" x14ac:dyDescent="0.2">
      <c r="A8" s="39" t="s">
        <v>200</v>
      </c>
      <c r="B8" s="39"/>
      <c r="D8" s="2" t="s">
        <v>201</v>
      </c>
      <c r="F8" s="2" t="s">
        <v>202</v>
      </c>
      <c r="H8" s="2" t="s">
        <v>203</v>
      </c>
      <c r="J8" s="4" t="s">
        <v>176</v>
      </c>
      <c r="K8" s="3"/>
      <c r="L8" s="4" t="s">
        <v>184</v>
      </c>
      <c r="N8" s="2" t="s">
        <v>201</v>
      </c>
      <c r="P8" s="39" t="s">
        <v>202</v>
      </c>
      <c r="Q8" s="39"/>
      <c r="S8" s="2" t="s">
        <v>203</v>
      </c>
      <c r="U8" s="4" t="s">
        <v>176</v>
      </c>
      <c r="V8" s="3"/>
      <c r="W8" s="4" t="s">
        <v>184</v>
      </c>
    </row>
    <row r="9" spans="1:23" ht="21.75" customHeight="1" x14ac:dyDescent="0.2">
      <c r="A9" s="40" t="s">
        <v>21</v>
      </c>
      <c r="B9" s="40"/>
      <c r="D9" s="6">
        <v>0</v>
      </c>
      <c r="F9" s="6">
        <v>0</v>
      </c>
      <c r="H9" s="6">
        <v>2655156837</v>
      </c>
      <c r="J9" s="6">
        <v>2655156837</v>
      </c>
      <c r="L9" s="7">
        <v>0.28999999999999998</v>
      </c>
      <c r="N9" s="49">
        <f>'درآمد سود سهام'!S8</f>
        <v>464395890</v>
      </c>
      <c r="O9" s="50"/>
      <c r="P9" s="51">
        <v>0</v>
      </c>
      <c r="Q9" s="51"/>
      <c r="R9" s="50"/>
      <c r="S9" s="49">
        <v>2655151660</v>
      </c>
      <c r="T9" s="50"/>
      <c r="U9" s="49">
        <f>N9+P9+S9</f>
        <v>3119547550</v>
      </c>
      <c r="W9" s="7">
        <v>0.06</v>
      </c>
    </row>
    <row r="10" spans="1:23" ht="21.75" customHeight="1" x14ac:dyDescent="0.2">
      <c r="A10" s="34" t="s">
        <v>32</v>
      </c>
      <c r="B10" s="34"/>
      <c r="D10" s="9">
        <v>0</v>
      </c>
      <c r="F10" s="9">
        <v>-592166890</v>
      </c>
      <c r="H10" s="9">
        <v>0</v>
      </c>
      <c r="J10" s="9">
        <v>-592166890</v>
      </c>
      <c r="L10" s="10">
        <v>-0.06</v>
      </c>
      <c r="N10" s="52">
        <v>0</v>
      </c>
      <c r="O10" s="50"/>
      <c r="P10" s="53">
        <v>-41056938</v>
      </c>
      <c r="Q10" s="53"/>
      <c r="R10" s="50"/>
      <c r="S10" s="52">
        <v>835190553</v>
      </c>
      <c r="T10" s="50"/>
      <c r="U10" s="55">
        <f t="shared" ref="U10:U60" si="0">N10+P10+S10</f>
        <v>794133615</v>
      </c>
      <c r="W10" s="10">
        <v>0.02</v>
      </c>
    </row>
    <row r="11" spans="1:23" ht="21.75" customHeight="1" x14ac:dyDescent="0.2">
      <c r="A11" s="34" t="s">
        <v>204</v>
      </c>
      <c r="B11" s="34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52">
        <f>'درآمد سود سهام'!S11</f>
        <v>19200</v>
      </c>
      <c r="O11" s="50"/>
      <c r="P11" s="53">
        <v>0</v>
      </c>
      <c r="Q11" s="53"/>
      <c r="R11" s="50"/>
      <c r="S11" s="52">
        <v>37688</v>
      </c>
      <c r="T11" s="50"/>
      <c r="U11" s="55">
        <f t="shared" si="0"/>
        <v>56888</v>
      </c>
      <c r="W11" s="10">
        <v>0</v>
      </c>
    </row>
    <row r="12" spans="1:23" ht="21.75" customHeight="1" x14ac:dyDescent="0.2">
      <c r="A12" s="34" t="s">
        <v>23</v>
      </c>
      <c r="B12" s="34"/>
      <c r="D12" s="9">
        <v>0</v>
      </c>
      <c r="F12" s="9">
        <v>-3083125655</v>
      </c>
      <c r="H12" s="9">
        <v>0</v>
      </c>
      <c r="J12" s="9">
        <v>-3083125655</v>
      </c>
      <c r="L12" s="10">
        <v>-0.33</v>
      </c>
      <c r="N12" s="52">
        <v>3960</v>
      </c>
      <c r="O12" s="50"/>
      <c r="P12" s="53">
        <v>-3083075896</v>
      </c>
      <c r="Q12" s="53"/>
      <c r="R12" s="50"/>
      <c r="S12" s="52">
        <v>-34434</v>
      </c>
      <c r="T12" s="50"/>
      <c r="U12" s="55">
        <f t="shared" si="0"/>
        <v>-3083106370</v>
      </c>
      <c r="W12" s="10">
        <v>-0.06</v>
      </c>
    </row>
    <row r="13" spans="1:23" ht="21.75" customHeight="1" x14ac:dyDescent="0.2">
      <c r="A13" s="34" t="s">
        <v>56</v>
      </c>
      <c r="B13" s="34"/>
      <c r="D13" s="9">
        <v>0</v>
      </c>
      <c r="F13" s="9">
        <v>-961424612</v>
      </c>
      <c r="H13" s="9">
        <v>0</v>
      </c>
      <c r="J13" s="9">
        <v>-961424612</v>
      </c>
      <c r="L13" s="10">
        <v>-0.1</v>
      </c>
      <c r="N13" s="52">
        <v>823459000</v>
      </c>
      <c r="O13" s="50"/>
      <c r="P13" s="53">
        <v>12045174099</v>
      </c>
      <c r="Q13" s="53"/>
      <c r="R13" s="50"/>
      <c r="S13" s="52">
        <v>-2024</v>
      </c>
      <c r="T13" s="50"/>
      <c r="U13" s="55">
        <f t="shared" si="0"/>
        <v>12868631075</v>
      </c>
      <c r="W13" s="10">
        <v>0.26</v>
      </c>
    </row>
    <row r="14" spans="1:23" ht="21.75" customHeight="1" x14ac:dyDescent="0.2">
      <c r="A14" s="34" t="s">
        <v>22</v>
      </c>
      <c r="B14" s="34"/>
      <c r="D14" s="9">
        <v>515643</v>
      </c>
      <c r="F14" s="9">
        <v>-10213607</v>
      </c>
      <c r="H14" s="9">
        <v>0</v>
      </c>
      <c r="J14" s="9">
        <v>-9697964</v>
      </c>
      <c r="L14" s="10">
        <v>0</v>
      </c>
      <c r="N14" s="52">
        <f>'درآمد سود سهام'!S13</f>
        <v>515643</v>
      </c>
      <c r="O14" s="50"/>
      <c r="P14" s="53">
        <v>-13384560</v>
      </c>
      <c r="Q14" s="53"/>
      <c r="R14" s="50"/>
      <c r="S14" s="52">
        <v>-2367816</v>
      </c>
      <c r="T14" s="50"/>
      <c r="U14" s="55">
        <f t="shared" si="0"/>
        <v>-15236733</v>
      </c>
      <c r="W14" s="10">
        <v>0</v>
      </c>
    </row>
    <row r="15" spans="1:23" ht="21.75" customHeight="1" x14ac:dyDescent="0.2">
      <c r="A15" s="34" t="s">
        <v>205</v>
      </c>
      <c r="B15" s="34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52">
        <v>0</v>
      </c>
      <c r="O15" s="50"/>
      <c r="P15" s="53">
        <v>0</v>
      </c>
      <c r="Q15" s="53"/>
      <c r="R15" s="50"/>
      <c r="S15" s="52">
        <v>-26150019</v>
      </c>
      <c r="T15" s="50"/>
      <c r="U15" s="55">
        <f t="shared" si="0"/>
        <v>-26150019</v>
      </c>
      <c r="W15" s="10">
        <v>0</v>
      </c>
    </row>
    <row r="16" spans="1:23" ht="21.75" customHeight="1" x14ac:dyDescent="0.2">
      <c r="A16" s="34" t="s">
        <v>206</v>
      </c>
      <c r="B16" s="34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52">
        <v>49999950</v>
      </c>
      <c r="O16" s="50"/>
      <c r="P16" s="53">
        <v>0</v>
      </c>
      <c r="Q16" s="53"/>
      <c r="R16" s="50"/>
      <c r="S16" s="52">
        <v>3435455052</v>
      </c>
      <c r="T16" s="50"/>
      <c r="U16" s="55">
        <f t="shared" si="0"/>
        <v>3485455002</v>
      </c>
      <c r="W16" s="10">
        <v>7.0000000000000007E-2</v>
      </c>
    </row>
    <row r="17" spans="1:23" ht="21.75" customHeight="1" x14ac:dyDescent="0.2">
      <c r="A17" s="34" t="s">
        <v>207</v>
      </c>
      <c r="B17" s="34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52">
        <v>0</v>
      </c>
      <c r="O17" s="50"/>
      <c r="P17" s="53">
        <v>0</v>
      </c>
      <c r="Q17" s="53"/>
      <c r="R17" s="50"/>
      <c r="S17" s="52">
        <v>519221745</v>
      </c>
      <c r="T17" s="50"/>
      <c r="U17" s="55">
        <f t="shared" si="0"/>
        <v>519221745</v>
      </c>
      <c r="W17" s="10">
        <v>0.01</v>
      </c>
    </row>
    <row r="18" spans="1:23" ht="21.75" customHeight="1" x14ac:dyDescent="0.2">
      <c r="A18" s="34" t="s">
        <v>60</v>
      </c>
      <c r="B18" s="34"/>
      <c r="D18" s="9">
        <v>0</v>
      </c>
      <c r="F18" s="9">
        <v>-627213867</v>
      </c>
      <c r="H18" s="9">
        <v>0</v>
      </c>
      <c r="J18" s="9">
        <v>-627213867</v>
      </c>
      <c r="L18" s="10">
        <v>-7.0000000000000007E-2</v>
      </c>
      <c r="N18" s="52">
        <v>0</v>
      </c>
      <c r="O18" s="50"/>
      <c r="P18" s="53">
        <v>-56962402</v>
      </c>
      <c r="Q18" s="53"/>
      <c r="R18" s="50"/>
      <c r="S18" s="52">
        <v>469797454</v>
      </c>
      <c r="T18" s="50"/>
      <c r="U18" s="55">
        <f t="shared" si="0"/>
        <v>412835052</v>
      </c>
      <c r="W18" s="10">
        <v>0.01</v>
      </c>
    </row>
    <row r="19" spans="1:23" ht="21.75" customHeight="1" x14ac:dyDescent="0.2">
      <c r="A19" s="34" t="s">
        <v>208</v>
      </c>
      <c r="B19" s="34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52">
        <v>0</v>
      </c>
      <c r="O19" s="50"/>
      <c r="P19" s="53">
        <v>0</v>
      </c>
      <c r="Q19" s="53"/>
      <c r="R19" s="50"/>
      <c r="S19" s="52">
        <v>-186092346</v>
      </c>
      <c r="T19" s="50"/>
      <c r="U19" s="55">
        <f t="shared" si="0"/>
        <v>-186092346</v>
      </c>
      <c r="W19" s="10">
        <v>0</v>
      </c>
    </row>
    <row r="20" spans="1:23" ht="21.75" customHeight="1" x14ac:dyDescent="0.2">
      <c r="A20" s="34" t="s">
        <v>209</v>
      </c>
      <c r="B20" s="34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52">
        <v>1125000000</v>
      </c>
      <c r="O20" s="50"/>
      <c r="P20" s="53">
        <v>0</v>
      </c>
      <c r="Q20" s="53"/>
      <c r="R20" s="50"/>
      <c r="S20" s="52">
        <v>-105896591</v>
      </c>
      <c r="T20" s="50"/>
      <c r="U20" s="55">
        <f t="shared" si="0"/>
        <v>1019103409</v>
      </c>
      <c r="W20" s="10">
        <v>0.02</v>
      </c>
    </row>
    <row r="21" spans="1:23" ht="21.75" customHeight="1" x14ac:dyDescent="0.2">
      <c r="A21" s="34" t="s">
        <v>28</v>
      </c>
      <c r="B21" s="34"/>
      <c r="D21" s="9">
        <v>0</v>
      </c>
      <c r="F21" s="9">
        <v>-4146515339</v>
      </c>
      <c r="H21" s="9">
        <v>0</v>
      </c>
      <c r="J21" s="9">
        <v>-4146515339</v>
      </c>
      <c r="L21" s="10">
        <v>-0.45</v>
      </c>
      <c r="N21" s="52">
        <f>'درآمد سود سهام'!S10</f>
        <v>8373247419</v>
      </c>
      <c r="O21" s="50"/>
      <c r="P21" s="53">
        <v>-498531864</v>
      </c>
      <c r="Q21" s="53"/>
      <c r="R21" s="50"/>
      <c r="S21" s="52">
        <v>0</v>
      </c>
      <c r="T21" s="50"/>
      <c r="U21" s="55">
        <f t="shared" si="0"/>
        <v>7874715555</v>
      </c>
      <c r="W21" s="10">
        <v>0.16</v>
      </c>
    </row>
    <row r="22" spans="1:23" ht="21.75" customHeight="1" x14ac:dyDescent="0.2">
      <c r="A22" s="34" t="s">
        <v>59</v>
      </c>
      <c r="B22" s="34"/>
      <c r="D22" s="9">
        <v>0</v>
      </c>
      <c r="F22" s="9">
        <v>-1094407161</v>
      </c>
      <c r="H22" s="9">
        <v>0</v>
      </c>
      <c r="J22" s="9">
        <v>-1094407161</v>
      </c>
      <c r="L22" s="10">
        <v>-0.12</v>
      </c>
      <c r="N22" s="52">
        <v>659999700</v>
      </c>
      <c r="O22" s="50"/>
      <c r="P22" s="53">
        <v>10809123</v>
      </c>
      <c r="Q22" s="53"/>
      <c r="R22" s="50"/>
      <c r="S22" s="52">
        <v>0</v>
      </c>
      <c r="T22" s="50"/>
      <c r="U22" s="55">
        <f t="shared" si="0"/>
        <v>670808823</v>
      </c>
      <c r="W22" s="10">
        <v>0.01</v>
      </c>
    </row>
    <row r="23" spans="1:23" ht="21.75" customHeight="1" x14ac:dyDescent="0.2">
      <c r="A23" s="34" t="s">
        <v>39</v>
      </c>
      <c r="B23" s="34"/>
      <c r="D23" s="9">
        <v>0</v>
      </c>
      <c r="F23" s="9">
        <v>-6519213900</v>
      </c>
      <c r="H23" s="9">
        <v>0</v>
      </c>
      <c r="J23" s="9">
        <v>-6519213900</v>
      </c>
      <c r="L23" s="10">
        <v>-0.7</v>
      </c>
      <c r="N23" s="52">
        <v>0</v>
      </c>
      <c r="O23" s="50"/>
      <c r="P23" s="53">
        <v>15887732257</v>
      </c>
      <c r="Q23" s="53"/>
      <c r="R23" s="50"/>
      <c r="S23" s="52">
        <v>0</v>
      </c>
      <c r="T23" s="50"/>
      <c r="U23" s="55">
        <f t="shared" si="0"/>
        <v>15887732257</v>
      </c>
      <c r="W23" s="10">
        <v>0.32</v>
      </c>
    </row>
    <row r="24" spans="1:23" ht="21.75" customHeight="1" x14ac:dyDescent="0.2">
      <c r="A24" s="34" t="s">
        <v>62</v>
      </c>
      <c r="B24" s="34"/>
      <c r="D24" s="9">
        <v>0</v>
      </c>
      <c r="F24" s="9">
        <v>-7955948960</v>
      </c>
      <c r="H24" s="9">
        <v>0</v>
      </c>
      <c r="J24" s="9">
        <v>-7955948960</v>
      </c>
      <c r="L24" s="10">
        <v>-0.86</v>
      </c>
      <c r="N24" s="52">
        <v>0</v>
      </c>
      <c r="O24" s="50"/>
      <c r="P24" s="53">
        <v>-7955948960</v>
      </c>
      <c r="Q24" s="53"/>
      <c r="R24" s="50"/>
      <c r="S24" s="52">
        <v>0</v>
      </c>
      <c r="T24" s="50"/>
      <c r="U24" s="55">
        <f t="shared" si="0"/>
        <v>-7955948960</v>
      </c>
      <c r="W24" s="10">
        <v>-0.16</v>
      </c>
    </row>
    <row r="25" spans="1:23" ht="21.75" customHeight="1" x14ac:dyDescent="0.2">
      <c r="A25" s="34" t="s">
        <v>25</v>
      </c>
      <c r="B25" s="34"/>
      <c r="D25" s="9">
        <v>0</v>
      </c>
      <c r="F25" s="9">
        <v>-2546561727</v>
      </c>
      <c r="H25" s="9">
        <v>0</v>
      </c>
      <c r="J25" s="9">
        <v>-2546561727</v>
      </c>
      <c r="L25" s="10">
        <v>-0.27</v>
      </c>
      <c r="N25" s="52">
        <v>0</v>
      </c>
      <c r="O25" s="50"/>
      <c r="P25" s="53">
        <v>-3327879317</v>
      </c>
      <c r="Q25" s="53"/>
      <c r="R25" s="50"/>
      <c r="S25" s="52">
        <v>0</v>
      </c>
      <c r="T25" s="50"/>
      <c r="U25" s="55">
        <f t="shared" si="0"/>
        <v>-3327879317</v>
      </c>
      <c r="W25" s="10">
        <v>-7.0000000000000007E-2</v>
      </c>
    </row>
    <row r="26" spans="1:23" ht="21.75" customHeight="1" x14ac:dyDescent="0.2">
      <c r="A26" s="34" t="s">
        <v>61</v>
      </c>
      <c r="B26" s="34"/>
      <c r="D26" s="9">
        <v>0</v>
      </c>
      <c r="F26" s="9">
        <v>-10743089178</v>
      </c>
      <c r="H26" s="9">
        <v>0</v>
      </c>
      <c r="J26" s="9">
        <v>-10743089178</v>
      </c>
      <c r="L26" s="10">
        <v>-1.1599999999999999</v>
      </c>
      <c r="N26" s="52">
        <v>0</v>
      </c>
      <c r="O26" s="50"/>
      <c r="P26" s="53">
        <v>-10743089178</v>
      </c>
      <c r="Q26" s="53"/>
      <c r="R26" s="50"/>
      <c r="S26" s="52">
        <v>0</v>
      </c>
      <c r="T26" s="50"/>
      <c r="U26" s="55">
        <f t="shared" si="0"/>
        <v>-10743089178</v>
      </c>
      <c r="W26" s="10">
        <v>-0.21</v>
      </c>
    </row>
    <row r="27" spans="1:23" ht="21.75" customHeight="1" x14ac:dyDescent="0.2">
      <c r="A27" s="34" t="s">
        <v>26</v>
      </c>
      <c r="B27" s="34"/>
      <c r="D27" s="9">
        <v>0</v>
      </c>
      <c r="F27" s="9">
        <v>-8503753900</v>
      </c>
      <c r="H27" s="9">
        <v>0</v>
      </c>
      <c r="J27" s="9">
        <v>-8503753900</v>
      </c>
      <c r="L27" s="10">
        <v>-0.92</v>
      </c>
      <c r="N27" s="52">
        <v>0</v>
      </c>
      <c r="O27" s="50"/>
      <c r="P27" s="53">
        <v>13748421586</v>
      </c>
      <c r="Q27" s="53"/>
      <c r="R27" s="50"/>
      <c r="S27" s="52">
        <v>0</v>
      </c>
      <c r="T27" s="50"/>
      <c r="U27" s="55">
        <f t="shared" si="0"/>
        <v>13748421586</v>
      </c>
      <c r="W27" s="10">
        <v>0.28000000000000003</v>
      </c>
    </row>
    <row r="28" spans="1:23" ht="21.75" customHeight="1" x14ac:dyDescent="0.2">
      <c r="A28" s="34" t="s">
        <v>20</v>
      </c>
      <c r="B28" s="34"/>
      <c r="D28" s="9">
        <v>0</v>
      </c>
      <c r="F28" s="9">
        <v>-13642742936</v>
      </c>
      <c r="H28" s="9">
        <v>0</v>
      </c>
      <c r="J28" s="9">
        <v>-13642742936</v>
      </c>
      <c r="L28" s="10">
        <v>-1.47</v>
      </c>
      <c r="N28" s="52">
        <v>0</v>
      </c>
      <c r="O28" s="50"/>
      <c r="P28" s="53">
        <v>-11151399857</v>
      </c>
      <c r="Q28" s="53"/>
      <c r="R28" s="50"/>
      <c r="S28" s="52">
        <v>0</v>
      </c>
      <c r="T28" s="50"/>
      <c r="U28" s="55">
        <f t="shared" si="0"/>
        <v>-11151399857</v>
      </c>
      <c r="W28" s="10">
        <v>-0.22</v>
      </c>
    </row>
    <row r="29" spans="1:23" ht="21.75" customHeight="1" x14ac:dyDescent="0.2">
      <c r="A29" s="34" t="s">
        <v>63</v>
      </c>
      <c r="B29" s="34"/>
      <c r="D29" s="9">
        <v>0</v>
      </c>
      <c r="F29" s="9">
        <v>-3770684034</v>
      </c>
      <c r="H29" s="9">
        <v>0</v>
      </c>
      <c r="J29" s="9">
        <v>-3770684034</v>
      </c>
      <c r="L29" s="10">
        <v>-0.41</v>
      </c>
      <c r="N29" s="52">
        <v>0</v>
      </c>
      <c r="O29" s="50"/>
      <c r="P29" s="53">
        <v>-3770684034</v>
      </c>
      <c r="Q29" s="53"/>
      <c r="R29" s="50"/>
      <c r="S29" s="52">
        <v>0</v>
      </c>
      <c r="T29" s="50"/>
      <c r="U29" s="55">
        <f t="shared" si="0"/>
        <v>-3770684034</v>
      </c>
      <c r="W29" s="10">
        <v>-0.08</v>
      </c>
    </row>
    <row r="30" spans="1:23" ht="21.75" customHeight="1" x14ac:dyDescent="0.2">
      <c r="A30" s="34" t="s">
        <v>31</v>
      </c>
      <c r="B30" s="34"/>
      <c r="D30" s="9">
        <v>0</v>
      </c>
      <c r="F30" s="9">
        <v>-6112383200</v>
      </c>
      <c r="H30" s="9">
        <v>0</v>
      </c>
      <c r="J30" s="9">
        <v>-6112383200</v>
      </c>
      <c r="L30" s="10">
        <v>-0.66</v>
      </c>
      <c r="N30" s="52">
        <v>0</v>
      </c>
      <c r="O30" s="50"/>
      <c r="P30" s="53">
        <v>-6499719155</v>
      </c>
      <c r="Q30" s="53"/>
      <c r="R30" s="50"/>
      <c r="S30" s="52">
        <v>0</v>
      </c>
      <c r="T30" s="50"/>
      <c r="U30" s="55">
        <f t="shared" si="0"/>
        <v>-6499719155</v>
      </c>
      <c r="W30" s="10">
        <v>-0.13</v>
      </c>
    </row>
    <row r="31" spans="1:23" ht="21.75" customHeight="1" x14ac:dyDescent="0.2">
      <c r="A31" s="34" t="s">
        <v>27</v>
      </c>
      <c r="B31" s="34"/>
      <c r="D31" s="9">
        <v>0</v>
      </c>
      <c r="F31" s="9">
        <v>-6550728394</v>
      </c>
      <c r="H31" s="9">
        <v>0</v>
      </c>
      <c r="J31" s="9">
        <v>-6550728394</v>
      </c>
      <c r="L31" s="10">
        <v>-0.7</v>
      </c>
      <c r="N31" s="52">
        <v>0</v>
      </c>
      <c r="O31" s="50"/>
      <c r="P31" s="53">
        <v>-8273996921</v>
      </c>
      <c r="Q31" s="53"/>
      <c r="R31" s="50"/>
      <c r="S31" s="52">
        <v>0</v>
      </c>
      <c r="T31" s="50"/>
      <c r="U31" s="55">
        <f t="shared" si="0"/>
        <v>-8273996921</v>
      </c>
      <c r="W31" s="10">
        <v>-0.17</v>
      </c>
    </row>
    <row r="32" spans="1:23" ht="21.75" customHeight="1" x14ac:dyDescent="0.2">
      <c r="A32" s="34" t="s">
        <v>57</v>
      </c>
      <c r="B32" s="34"/>
      <c r="D32" s="9">
        <v>0</v>
      </c>
      <c r="F32" s="9">
        <v>9799506246</v>
      </c>
      <c r="H32" s="9">
        <v>0</v>
      </c>
      <c r="J32" s="9">
        <v>9799506246</v>
      </c>
      <c r="L32" s="10">
        <v>1.05</v>
      </c>
      <c r="N32" s="52">
        <v>0</v>
      </c>
      <c r="O32" s="50"/>
      <c r="P32" s="53">
        <v>29023097477</v>
      </c>
      <c r="Q32" s="53"/>
      <c r="R32" s="50"/>
      <c r="S32" s="52">
        <v>0</v>
      </c>
      <c r="T32" s="50"/>
      <c r="U32" s="55">
        <f t="shared" si="0"/>
        <v>29023097477</v>
      </c>
      <c r="W32" s="10">
        <v>0.57999999999999996</v>
      </c>
    </row>
    <row r="33" spans="1:23" ht="21.75" customHeight="1" x14ac:dyDescent="0.2">
      <c r="A33" s="34" t="s">
        <v>24</v>
      </c>
      <c r="B33" s="34"/>
      <c r="D33" s="9">
        <v>0</v>
      </c>
      <c r="F33" s="9">
        <v>-8030538388</v>
      </c>
      <c r="H33" s="9">
        <v>0</v>
      </c>
      <c r="J33" s="9">
        <v>-8030538388</v>
      </c>
      <c r="L33" s="10">
        <v>-0.86</v>
      </c>
      <c r="N33" s="52">
        <v>0</v>
      </c>
      <c r="O33" s="50"/>
      <c r="P33" s="53">
        <v>-5454100195</v>
      </c>
      <c r="Q33" s="53"/>
      <c r="R33" s="50"/>
      <c r="S33" s="52">
        <v>0</v>
      </c>
      <c r="T33" s="50"/>
      <c r="U33" s="55">
        <f t="shared" si="0"/>
        <v>-5454100195</v>
      </c>
      <c r="W33" s="10">
        <v>-0.11</v>
      </c>
    </row>
    <row r="34" spans="1:23" ht="21.75" customHeight="1" x14ac:dyDescent="0.2">
      <c r="A34" s="34" t="s">
        <v>40</v>
      </c>
      <c r="B34" s="34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52">
        <v>0</v>
      </c>
      <c r="O34" s="50"/>
      <c r="P34" s="53">
        <v>-7671</v>
      </c>
      <c r="Q34" s="53"/>
      <c r="R34" s="50"/>
      <c r="S34" s="52">
        <v>0</v>
      </c>
      <c r="T34" s="50"/>
      <c r="U34" s="55">
        <f t="shared" si="0"/>
        <v>-7671</v>
      </c>
      <c r="W34" s="10">
        <v>0</v>
      </c>
    </row>
    <row r="35" spans="1:23" ht="21.75" customHeight="1" x14ac:dyDescent="0.2">
      <c r="A35" s="34" t="s">
        <v>41</v>
      </c>
      <c r="B35" s="3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52">
        <v>0</v>
      </c>
      <c r="O35" s="50"/>
      <c r="P35" s="53">
        <v>-7742</v>
      </c>
      <c r="Q35" s="53"/>
      <c r="R35" s="50"/>
      <c r="S35" s="52">
        <v>0</v>
      </c>
      <c r="T35" s="50"/>
      <c r="U35" s="55">
        <f t="shared" si="0"/>
        <v>-7742</v>
      </c>
      <c r="W35" s="10">
        <v>0</v>
      </c>
    </row>
    <row r="36" spans="1:23" ht="21.75" customHeight="1" x14ac:dyDescent="0.2">
      <c r="A36" s="34" t="s">
        <v>42</v>
      </c>
      <c r="B36" s="3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52">
        <v>0</v>
      </c>
      <c r="O36" s="50"/>
      <c r="P36" s="53">
        <v>-21644</v>
      </c>
      <c r="Q36" s="53"/>
      <c r="R36" s="50"/>
      <c r="S36" s="52">
        <v>0</v>
      </c>
      <c r="T36" s="50"/>
      <c r="U36" s="55">
        <f t="shared" si="0"/>
        <v>-21644</v>
      </c>
      <c r="W36" s="10">
        <v>0</v>
      </c>
    </row>
    <row r="37" spans="1:23" ht="21.75" customHeight="1" x14ac:dyDescent="0.2">
      <c r="A37" s="34" t="s">
        <v>43</v>
      </c>
      <c r="B37" s="34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52">
        <v>0</v>
      </c>
      <c r="O37" s="50"/>
      <c r="P37" s="53">
        <v>-12334</v>
      </c>
      <c r="Q37" s="53"/>
      <c r="R37" s="50"/>
      <c r="S37" s="52">
        <v>0</v>
      </c>
      <c r="T37" s="50"/>
      <c r="U37" s="55">
        <f t="shared" si="0"/>
        <v>-12334</v>
      </c>
      <c r="W37" s="10">
        <v>0</v>
      </c>
    </row>
    <row r="38" spans="1:23" ht="21.75" customHeight="1" x14ac:dyDescent="0.2">
      <c r="A38" s="34" t="s">
        <v>44</v>
      </c>
      <c r="B38" s="3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52">
        <v>0</v>
      </c>
      <c r="O38" s="50"/>
      <c r="P38" s="53">
        <v>-20968</v>
      </c>
      <c r="Q38" s="53"/>
      <c r="R38" s="50"/>
      <c r="S38" s="52">
        <v>0</v>
      </c>
      <c r="T38" s="50"/>
      <c r="U38" s="55">
        <f t="shared" si="0"/>
        <v>-20968</v>
      </c>
      <c r="W38" s="10">
        <v>0</v>
      </c>
    </row>
    <row r="39" spans="1:23" ht="21.75" customHeight="1" x14ac:dyDescent="0.2">
      <c r="A39" s="34" t="s">
        <v>45</v>
      </c>
      <c r="B39" s="3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52">
        <v>0</v>
      </c>
      <c r="O39" s="50"/>
      <c r="P39" s="53">
        <v>-35403</v>
      </c>
      <c r="Q39" s="53"/>
      <c r="R39" s="50"/>
      <c r="S39" s="52">
        <v>0</v>
      </c>
      <c r="T39" s="50"/>
      <c r="U39" s="55">
        <f t="shared" si="0"/>
        <v>-35403</v>
      </c>
      <c r="W39" s="10">
        <v>0</v>
      </c>
    </row>
    <row r="40" spans="1:23" ht="21.75" customHeight="1" x14ac:dyDescent="0.2">
      <c r="A40" s="34" t="s">
        <v>33</v>
      </c>
      <c r="B40" s="34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52">
        <v>0</v>
      </c>
      <c r="O40" s="50"/>
      <c r="P40" s="53">
        <v>-12263</v>
      </c>
      <c r="Q40" s="53"/>
      <c r="R40" s="50"/>
      <c r="S40" s="52">
        <v>0</v>
      </c>
      <c r="T40" s="50"/>
      <c r="U40" s="55">
        <f t="shared" si="0"/>
        <v>-12263</v>
      </c>
      <c r="W40" s="10">
        <v>0</v>
      </c>
    </row>
    <row r="41" spans="1:23" ht="21.75" customHeight="1" x14ac:dyDescent="0.2">
      <c r="A41" s="34" t="s">
        <v>46</v>
      </c>
      <c r="B41" s="34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52">
        <v>0</v>
      </c>
      <c r="O41" s="50"/>
      <c r="P41" s="53">
        <v>-23157</v>
      </c>
      <c r="Q41" s="53"/>
      <c r="R41" s="50"/>
      <c r="S41" s="52">
        <v>0</v>
      </c>
      <c r="T41" s="50"/>
      <c r="U41" s="55">
        <f t="shared" si="0"/>
        <v>-23157</v>
      </c>
      <c r="W41" s="10">
        <v>0</v>
      </c>
    </row>
    <row r="42" spans="1:23" ht="21.75" customHeight="1" x14ac:dyDescent="0.2">
      <c r="A42" s="34" t="s">
        <v>47</v>
      </c>
      <c r="B42" s="34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52">
        <v>0</v>
      </c>
      <c r="O42" s="50"/>
      <c r="P42" s="53">
        <v>-10715</v>
      </c>
      <c r="Q42" s="53"/>
      <c r="R42" s="50"/>
      <c r="S42" s="52">
        <v>0</v>
      </c>
      <c r="T42" s="50"/>
      <c r="U42" s="55">
        <f t="shared" si="0"/>
        <v>-10715</v>
      </c>
      <c r="W42" s="10">
        <v>0</v>
      </c>
    </row>
    <row r="43" spans="1:23" ht="21.75" customHeight="1" x14ac:dyDescent="0.2">
      <c r="A43" s="34" t="s">
        <v>48</v>
      </c>
      <c r="B43" s="34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52">
        <v>0</v>
      </c>
      <c r="O43" s="50"/>
      <c r="P43" s="53">
        <v>-24011</v>
      </c>
      <c r="Q43" s="53"/>
      <c r="R43" s="50"/>
      <c r="S43" s="52">
        <v>0</v>
      </c>
      <c r="T43" s="50"/>
      <c r="U43" s="55">
        <f t="shared" si="0"/>
        <v>-24011</v>
      </c>
      <c r="W43" s="10">
        <v>0</v>
      </c>
    </row>
    <row r="44" spans="1:23" ht="21.75" customHeight="1" x14ac:dyDescent="0.2">
      <c r="A44" s="34" t="s">
        <v>49</v>
      </c>
      <c r="B44" s="34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52">
        <v>0</v>
      </c>
      <c r="O44" s="50"/>
      <c r="P44" s="53">
        <v>-10448</v>
      </c>
      <c r="Q44" s="53"/>
      <c r="R44" s="50"/>
      <c r="S44" s="52">
        <v>0</v>
      </c>
      <c r="T44" s="50"/>
      <c r="U44" s="55">
        <f t="shared" si="0"/>
        <v>-10448</v>
      </c>
      <c r="W44" s="10">
        <v>0</v>
      </c>
    </row>
    <row r="45" spans="1:23" ht="21.75" customHeight="1" x14ac:dyDescent="0.2">
      <c r="A45" s="34" t="s">
        <v>50</v>
      </c>
      <c r="B45" s="34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52">
        <v>0</v>
      </c>
      <c r="O45" s="50"/>
      <c r="P45" s="53">
        <v>-17425</v>
      </c>
      <c r="Q45" s="53"/>
      <c r="R45" s="50"/>
      <c r="S45" s="52">
        <v>0</v>
      </c>
      <c r="T45" s="50"/>
      <c r="U45" s="55">
        <f t="shared" si="0"/>
        <v>-17425</v>
      </c>
      <c r="W45" s="10">
        <v>0</v>
      </c>
    </row>
    <row r="46" spans="1:23" ht="21.75" customHeight="1" x14ac:dyDescent="0.2">
      <c r="A46" s="34" t="s">
        <v>51</v>
      </c>
      <c r="B46" s="34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52">
        <v>0</v>
      </c>
      <c r="O46" s="50"/>
      <c r="P46" s="53">
        <v>-22534</v>
      </c>
      <c r="Q46" s="53"/>
      <c r="R46" s="50"/>
      <c r="S46" s="52">
        <v>0</v>
      </c>
      <c r="T46" s="50"/>
      <c r="U46" s="55">
        <f t="shared" si="0"/>
        <v>-22534</v>
      </c>
      <c r="W46" s="10">
        <v>0</v>
      </c>
    </row>
    <row r="47" spans="1:23" ht="21.75" customHeight="1" x14ac:dyDescent="0.2">
      <c r="A47" s="34" t="s">
        <v>54</v>
      </c>
      <c r="B47" s="34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52">
        <v>0</v>
      </c>
      <c r="O47" s="50"/>
      <c r="P47" s="53">
        <v>-7725</v>
      </c>
      <c r="Q47" s="53"/>
      <c r="R47" s="50"/>
      <c r="S47" s="52">
        <v>0</v>
      </c>
      <c r="T47" s="50"/>
      <c r="U47" s="55">
        <f t="shared" si="0"/>
        <v>-7725</v>
      </c>
      <c r="W47" s="10">
        <v>0</v>
      </c>
    </row>
    <row r="48" spans="1:23" ht="21.75" customHeight="1" x14ac:dyDescent="0.2">
      <c r="A48" s="34" t="s">
        <v>35</v>
      </c>
      <c r="B48" s="34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52">
        <v>0</v>
      </c>
      <c r="O48" s="50"/>
      <c r="P48" s="53">
        <v>-7654</v>
      </c>
      <c r="Q48" s="53"/>
      <c r="R48" s="50"/>
      <c r="S48" s="52">
        <v>0</v>
      </c>
      <c r="T48" s="50"/>
      <c r="U48" s="55">
        <f t="shared" si="0"/>
        <v>-7654</v>
      </c>
      <c r="W48" s="10">
        <v>0</v>
      </c>
    </row>
    <row r="49" spans="1:23" ht="21.75" customHeight="1" x14ac:dyDescent="0.2">
      <c r="A49" s="34" t="s">
        <v>36</v>
      </c>
      <c r="B49" s="3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52">
        <v>0</v>
      </c>
      <c r="O49" s="50"/>
      <c r="P49" s="53">
        <v>-7689</v>
      </c>
      <c r="Q49" s="53"/>
      <c r="R49" s="50"/>
      <c r="S49" s="52">
        <v>0</v>
      </c>
      <c r="T49" s="50"/>
      <c r="U49" s="55">
        <f t="shared" si="0"/>
        <v>-7689</v>
      </c>
      <c r="W49" s="10">
        <v>0</v>
      </c>
    </row>
    <row r="50" spans="1:23" ht="21.75" customHeight="1" x14ac:dyDescent="0.2">
      <c r="A50" s="34" t="s">
        <v>37</v>
      </c>
      <c r="B50" s="3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52">
        <v>0</v>
      </c>
      <c r="O50" s="50"/>
      <c r="P50" s="53">
        <v>-19580</v>
      </c>
      <c r="Q50" s="53"/>
      <c r="R50" s="50"/>
      <c r="S50" s="52">
        <v>0</v>
      </c>
      <c r="T50" s="50"/>
      <c r="U50" s="55">
        <f t="shared" si="0"/>
        <v>-19580</v>
      </c>
      <c r="W50" s="10">
        <v>0</v>
      </c>
    </row>
    <row r="51" spans="1:23" ht="21.75" customHeight="1" x14ac:dyDescent="0.2">
      <c r="A51" s="34" t="s">
        <v>52</v>
      </c>
      <c r="B51" s="34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52">
        <v>0</v>
      </c>
      <c r="O51" s="50"/>
      <c r="P51" s="53">
        <v>-7689</v>
      </c>
      <c r="Q51" s="53"/>
      <c r="R51" s="50"/>
      <c r="S51" s="52">
        <v>0</v>
      </c>
      <c r="T51" s="50"/>
      <c r="U51" s="55">
        <f t="shared" si="0"/>
        <v>-7689</v>
      </c>
      <c r="W51" s="10">
        <v>0</v>
      </c>
    </row>
    <row r="52" spans="1:23" ht="21.75" customHeight="1" x14ac:dyDescent="0.2">
      <c r="A52" s="34" t="s">
        <v>34</v>
      </c>
      <c r="B52" s="34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52">
        <v>0</v>
      </c>
      <c r="O52" s="50"/>
      <c r="P52" s="53">
        <v>-16411</v>
      </c>
      <c r="Q52" s="53"/>
      <c r="R52" s="50"/>
      <c r="S52" s="52">
        <v>0</v>
      </c>
      <c r="T52" s="50"/>
      <c r="U52" s="55">
        <f t="shared" si="0"/>
        <v>-16411</v>
      </c>
      <c r="W52" s="10">
        <v>0</v>
      </c>
    </row>
    <row r="53" spans="1:23" ht="21.75" customHeight="1" x14ac:dyDescent="0.2">
      <c r="A53" s="34" t="s">
        <v>53</v>
      </c>
      <c r="B53" s="34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52">
        <v>0</v>
      </c>
      <c r="O53" s="50"/>
      <c r="P53" s="53">
        <v>-9113</v>
      </c>
      <c r="Q53" s="53"/>
      <c r="R53" s="50"/>
      <c r="S53" s="52">
        <v>0</v>
      </c>
      <c r="T53" s="50"/>
      <c r="U53" s="55">
        <f t="shared" si="0"/>
        <v>-9113</v>
      </c>
      <c r="W53" s="10">
        <v>0</v>
      </c>
    </row>
    <row r="54" spans="1:23" ht="21.75" customHeight="1" x14ac:dyDescent="0.2">
      <c r="A54" s="34" t="s">
        <v>55</v>
      </c>
      <c r="B54" s="34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52">
        <v>0</v>
      </c>
      <c r="O54" s="50"/>
      <c r="P54" s="53">
        <v>-21555</v>
      </c>
      <c r="Q54" s="53"/>
      <c r="R54" s="50"/>
      <c r="S54" s="52">
        <v>0</v>
      </c>
      <c r="T54" s="50"/>
      <c r="U54" s="55">
        <f t="shared" si="0"/>
        <v>-21555</v>
      </c>
      <c r="W54" s="10">
        <v>0</v>
      </c>
    </row>
    <row r="55" spans="1:23" ht="21.75" customHeight="1" x14ac:dyDescent="0.2">
      <c r="A55" s="34" t="s">
        <v>38</v>
      </c>
      <c r="B55" s="34"/>
      <c r="D55" s="9">
        <v>0</v>
      </c>
      <c r="F55" s="9">
        <v>-7573897683</v>
      </c>
      <c r="H55" s="9">
        <v>0</v>
      </c>
      <c r="J55" s="9">
        <v>-7573897683</v>
      </c>
      <c r="L55" s="10">
        <v>-0.81</v>
      </c>
      <c r="N55" s="52">
        <v>0</v>
      </c>
      <c r="O55" s="50"/>
      <c r="P55" s="53">
        <v>8595374134</v>
      </c>
      <c r="Q55" s="53"/>
      <c r="R55" s="50"/>
      <c r="S55" s="52">
        <v>0</v>
      </c>
      <c r="T55" s="50"/>
      <c r="U55" s="55">
        <f t="shared" si="0"/>
        <v>8595374134</v>
      </c>
      <c r="W55" s="10">
        <v>0.17</v>
      </c>
    </row>
    <row r="56" spans="1:23" ht="21.75" customHeight="1" x14ac:dyDescent="0.2">
      <c r="A56" s="34" t="s">
        <v>30</v>
      </c>
      <c r="B56" s="34"/>
      <c r="D56" s="9">
        <v>0</v>
      </c>
      <c r="F56" s="9">
        <v>-4349863612</v>
      </c>
      <c r="H56" s="9">
        <v>0</v>
      </c>
      <c r="J56" s="9">
        <v>-4349863612</v>
      </c>
      <c r="L56" s="10">
        <v>-0.47</v>
      </c>
      <c r="N56" s="52">
        <v>0</v>
      </c>
      <c r="O56" s="50"/>
      <c r="P56" s="53">
        <v>-6550484975</v>
      </c>
      <c r="Q56" s="53"/>
      <c r="R56" s="50"/>
      <c r="S56" s="52">
        <v>0</v>
      </c>
      <c r="T56" s="50"/>
      <c r="U56" s="55">
        <f t="shared" si="0"/>
        <v>-6550484975</v>
      </c>
      <c r="W56" s="10">
        <v>-0.13</v>
      </c>
    </row>
    <row r="57" spans="1:23" ht="21.75" customHeight="1" x14ac:dyDescent="0.2">
      <c r="A57" s="34" t="s">
        <v>29</v>
      </c>
      <c r="B57" s="34"/>
      <c r="D57" s="9">
        <v>0</v>
      </c>
      <c r="F57" s="9">
        <v>-1575350405</v>
      </c>
      <c r="H57" s="9">
        <v>0</v>
      </c>
      <c r="J57" s="9">
        <v>-1575350405</v>
      </c>
      <c r="L57" s="10">
        <v>-0.17</v>
      </c>
      <c r="N57" s="52">
        <v>0</v>
      </c>
      <c r="O57" s="50"/>
      <c r="P57" s="53">
        <v>-9858349306</v>
      </c>
      <c r="Q57" s="53"/>
      <c r="R57" s="50"/>
      <c r="S57" s="52">
        <v>0</v>
      </c>
      <c r="T57" s="50"/>
      <c r="U57" s="55">
        <f t="shared" si="0"/>
        <v>-9858349306</v>
      </c>
      <c r="W57" s="10">
        <v>-0.2</v>
      </c>
    </row>
    <row r="58" spans="1:23" ht="21.75" customHeight="1" x14ac:dyDescent="0.2">
      <c r="A58" s="34" t="s">
        <v>64</v>
      </c>
      <c r="B58" s="34"/>
      <c r="D58" s="9">
        <v>0</v>
      </c>
      <c r="F58" s="9">
        <v>-3136458468</v>
      </c>
      <c r="H58" s="9">
        <v>0</v>
      </c>
      <c r="J58" s="9">
        <v>-3136458468</v>
      </c>
      <c r="L58" s="10">
        <v>-0.34</v>
      </c>
      <c r="N58" s="52">
        <v>0</v>
      </c>
      <c r="O58" s="50"/>
      <c r="P58" s="53">
        <v>-3136458468</v>
      </c>
      <c r="Q58" s="53"/>
      <c r="R58" s="50"/>
      <c r="S58" s="52">
        <v>0</v>
      </c>
      <c r="T58" s="50"/>
      <c r="U58" s="55">
        <f t="shared" si="0"/>
        <v>-3136458468</v>
      </c>
      <c r="W58" s="10">
        <v>-0.06</v>
      </c>
    </row>
    <row r="59" spans="1:23" ht="21.75" customHeight="1" x14ac:dyDescent="0.2">
      <c r="A59" s="34" t="s">
        <v>19</v>
      </c>
      <c r="B59" s="34"/>
      <c r="D59" s="9">
        <v>0</v>
      </c>
      <c r="F59" s="9">
        <v>29916940</v>
      </c>
      <c r="H59" s="9">
        <v>0</v>
      </c>
      <c r="J59" s="9">
        <v>29916940</v>
      </c>
      <c r="L59" s="10">
        <v>0</v>
      </c>
      <c r="N59" s="52">
        <v>0</v>
      </c>
      <c r="O59" s="50"/>
      <c r="P59" s="53">
        <v>367428016</v>
      </c>
      <c r="Q59" s="53"/>
      <c r="R59" s="50"/>
      <c r="S59" s="52">
        <v>0</v>
      </c>
      <c r="T59" s="50"/>
      <c r="U59" s="55">
        <f t="shared" si="0"/>
        <v>367428016</v>
      </c>
      <c r="W59" s="10">
        <v>0.01</v>
      </c>
    </row>
    <row r="60" spans="1:23" ht="21.75" customHeight="1" x14ac:dyDescent="0.2">
      <c r="A60" s="34" t="s">
        <v>58</v>
      </c>
      <c r="B60" s="34"/>
      <c r="D60" s="9">
        <v>0</v>
      </c>
      <c r="F60" s="9">
        <v>-312565050</v>
      </c>
      <c r="H60" s="9">
        <v>0</v>
      </c>
      <c r="J60" s="9">
        <v>-312565050</v>
      </c>
      <c r="L60" s="10">
        <v>-0.03</v>
      </c>
      <c r="N60" s="52">
        <v>0</v>
      </c>
      <c r="O60" s="50"/>
      <c r="P60" s="53">
        <v>1966783455</v>
      </c>
      <c r="Q60" s="53"/>
      <c r="R60" s="50"/>
      <c r="S60" s="52">
        <v>0</v>
      </c>
      <c r="T60" s="50"/>
      <c r="U60" s="55">
        <f t="shared" si="0"/>
        <v>1966783455</v>
      </c>
      <c r="W60" s="10">
        <v>0.04</v>
      </c>
    </row>
    <row r="61" spans="1:23" ht="21.75" customHeight="1" x14ac:dyDescent="0.2">
      <c r="A61" s="48" t="str">
        <f>'درآمد سود سهام'!A17</f>
        <v xml:space="preserve">سود سهام شرکت های سرمایه گذاری زیر مجموعه سهام عدالت </v>
      </c>
      <c r="B61" s="8"/>
      <c r="D61" s="9"/>
      <c r="F61" s="9"/>
      <c r="H61" s="9"/>
      <c r="J61" s="9"/>
      <c r="L61" s="10"/>
      <c r="N61" s="52">
        <v>23862431</v>
      </c>
      <c r="O61" s="50"/>
      <c r="P61" s="52"/>
      <c r="Q61" s="52"/>
      <c r="R61" s="50"/>
      <c r="S61" s="52"/>
      <c r="T61" s="50"/>
      <c r="U61" s="52"/>
      <c r="W61" s="10"/>
    </row>
    <row r="62" spans="1:23" ht="21.75" customHeight="1" x14ac:dyDescent="0.2">
      <c r="A62" s="37" t="s">
        <v>65</v>
      </c>
      <c r="B62" s="37"/>
      <c r="D62" s="16">
        <v>515643</v>
      </c>
      <c r="F62" s="16">
        <v>-92009423780</v>
      </c>
      <c r="H62" s="16">
        <v>2655156837</v>
      </c>
      <c r="J62" s="16">
        <v>-89353751300</v>
      </c>
      <c r="L62" s="17">
        <v>-9.6199999999999992</v>
      </c>
      <c r="N62" s="54">
        <f>SUM(N9:N61)</f>
        <v>11520503193</v>
      </c>
      <c r="O62" s="50"/>
      <c r="P62" s="50"/>
      <c r="Q62" s="54">
        <f>SUM(P9:Q61)</f>
        <v>1229374390</v>
      </c>
      <c r="R62" s="50"/>
      <c r="S62" s="54">
        <f>SUM(R9:S61)</f>
        <v>7594310922</v>
      </c>
      <c r="T62" s="50"/>
      <c r="U62" s="54">
        <f>SUM(T9:U61)</f>
        <v>20320326074</v>
      </c>
      <c r="W62" s="17">
        <v>0.42</v>
      </c>
    </row>
    <row r="65" spans="14:14" x14ac:dyDescent="0.2">
      <c r="N65" s="50"/>
    </row>
  </sheetData>
  <mergeCells count="11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9:B59"/>
    <mergeCell ref="P59:Q59"/>
    <mergeCell ref="A60:B60"/>
    <mergeCell ref="P60:Q60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</mergeCells>
  <pageMargins left="0.39" right="0.39" top="0.39" bottom="0.39" header="0" footer="0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(2)'!Print_Area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Sepideh Askari</dc:creator>
  <dc:description/>
  <cp:lastModifiedBy>Sepideh Askari</cp:lastModifiedBy>
  <cp:lastPrinted>2026-02-28T06:08:51Z</cp:lastPrinted>
  <dcterms:created xsi:type="dcterms:W3CDTF">2026-02-25T05:17:07Z</dcterms:created>
  <dcterms:modified xsi:type="dcterms:W3CDTF">2026-02-28T06:23:16Z</dcterms:modified>
</cp:coreProperties>
</file>